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</sheets>
  <definedNames/>
  <calcPr fullCalcOnLoad="1"/>
</workbook>
</file>

<file path=xl/sharedStrings.xml><?xml version="1.0" encoding="utf-8"?>
<sst xmlns="http://schemas.openxmlformats.org/spreadsheetml/2006/main" count="124" uniqueCount="107">
  <si>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</si>
  <si>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</si>
  <si>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</si>
  <si>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</si>
  <si>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</si>
  <si>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</si>
  <si>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</si>
  <si>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</si>
  <si>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</si>
  <si>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</si>
  <si>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</si>
  <si>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</si>
  <si>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</si>
  <si>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</si>
  <si>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</si>
  <si>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</si>
  <si>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</si>
  <si>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</si>
  <si>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</si>
  <si>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</si>
  <si>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OPICINA - OPCINE CON  LINGUA D' INS.SLOVENA</t>
  </si>
  <si>
    <t>34100 TRIESTE (TS) P.le Monte Re, 2 C.F. 90135570324 C.M. TSIC818007</t>
  </si>
  <si>
    <t>2020000605 del 07/01/2020</t>
  </si>
  <si>
    <t>A20020191000052140 del 31/12/2019</t>
  </si>
  <si>
    <t>A20020191000052141 del 31/12/2019</t>
  </si>
  <si>
    <t>8719358723 del 23/12/2019</t>
  </si>
  <si>
    <t>7819017942 del 30/12/2019</t>
  </si>
  <si>
    <t>TST19E10000172 del 27/12/2019</t>
  </si>
  <si>
    <t>PA.12.31.03/19 del 31/12/2019</t>
  </si>
  <si>
    <t>31937124 del 31/12/2019</t>
  </si>
  <si>
    <t>14848 del 27/12/2019</t>
  </si>
  <si>
    <t>20204E03346 del 30/01/2020</t>
  </si>
  <si>
    <t>8720000712 del 17/01/2020</t>
  </si>
  <si>
    <t>75 / A del 20/01/2020</t>
  </si>
  <si>
    <t>TST20E10000007 del 31/01/2020</t>
  </si>
  <si>
    <t>7820000683 del 31/01/2020</t>
  </si>
  <si>
    <t>14 del 20/01/2020</t>
  </si>
  <si>
    <t>0000196PA del 29/02/2020</t>
  </si>
  <si>
    <t>FPA 4/20 del 18/02/2020</t>
  </si>
  <si>
    <t>32002664 del 31/01/2020</t>
  </si>
  <si>
    <t>1010598306 del 25/02/2020</t>
  </si>
  <si>
    <t>12/2020/E del 10/02/2020</t>
  </si>
  <si>
    <t>02/pa del 31/01/2020</t>
  </si>
  <si>
    <t>FATTPA 1_20 del 25/02/2020</t>
  </si>
  <si>
    <t>7820002677 del 29/02/2020</t>
  </si>
  <si>
    <t>7820001922 del 28/02/2020</t>
  </si>
  <si>
    <t>1/E del 04/03/2020</t>
  </si>
  <si>
    <t>TST20E10000021 del 28/02/2020</t>
  </si>
  <si>
    <t>05/pa del 25/02/2020</t>
  </si>
  <si>
    <t>APS-1402-19000468 del 05/12/2019</t>
  </si>
  <si>
    <t>RN-19000290 del 31/10/2019</t>
  </si>
  <si>
    <t>78 del 11/02/2020</t>
  </si>
  <si>
    <t>1000-1-375 del 07/02/2020</t>
  </si>
  <si>
    <t>10000-1-542 del 24/02/2020</t>
  </si>
  <si>
    <t>F00000454-93808757 del 21/02/2020</t>
  </si>
  <si>
    <t>20-0049 del 21/02/2020</t>
  </si>
  <si>
    <t>10000-2-547 del 24/02/2020</t>
  </si>
  <si>
    <t>10104 del 23/03/2020</t>
  </si>
  <si>
    <t>PA.04.02.01/20 del 02/04/2020</t>
  </si>
  <si>
    <t>402/00000 del 30/03/2020</t>
  </si>
  <si>
    <t>A20020201000013229 del 31/03/2020</t>
  </si>
  <si>
    <t>A20020201000013228 del 31/03/2020</t>
  </si>
  <si>
    <t>300 del 26/03/2020</t>
  </si>
  <si>
    <t>PA.03.26.01/20 del 26/03/2020</t>
  </si>
  <si>
    <t>00000535 del 19/03/2020</t>
  </si>
  <si>
    <t>7820003145 del 18/03/2020</t>
  </si>
  <si>
    <t>7820004449 del 24/04/2020</t>
  </si>
  <si>
    <t>1010600797 del 16/03/2020</t>
  </si>
  <si>
    <t>20204E08177 del 12/03/2020</t>
  </si>
  <si>
    <t>7820005696 del 12/05/2020</t>
  </si>
  <si>
    <t>20204E11299 del 12/05/2020</t>
  </si>
  <si>
    <t>20204E09849 del 29/04/2020</t>
  </si>
  <si>
    <t>202004944 del 30/04/2020</t>
  </si>
  <si>
    <t>20000211 - RJ del 30/04/2020</t>
  </si>
  <si>
    <t>483 del 29/04/2020</t>
  </si>
  <si>
    <t>20000267 - RJ del 31/05/2020</t>
  </si>
  <si>
    <t>FT  001795 del 09/06/2020</t>
  </si>
  <si>
    <t>1010614227 del 25/05/2020</t>
  </si>
  <si>
    <t>347 / A del 12/06/2020</t>
  </si>
  <si>
    <t>1010617462 del 24/06/2020</t>
  </si>
  <si>
    <t>A20020201000024998 del 30/06/2020</t>
  </si>
  <si>
    <t>A20020201000024997 del 30/06/2020</t>
  </si>
  <si>
    <t>202007731 del 30/06/2020</t>
  </si>
  <si>
    <t>0415/EL del 21/07/2020</t>
  </si>
  <si>
    <t>FPA 12/20 del 22/07/2020</t>
  </si>
  <si>
    <t>5/PA del 22/07/2020</t>
  </si>
  <si>
    <t>PA.07.23.01/20 del 23/07/2020</t>
  </si>
  <si>
    <t>PA.07.23.02/20 del 23/07/2020</t>
  </si>
  <si>
    <t>129 del 09/07/2020</t>
  </si>
  <si>
    <t>1800032/20 del 30/07/2020</t>
  </si>
  <si>
    <t>1800031/20 del 30/07/2020</t>
  </si>
  <si>
    <t>66/02 del 06/08/2020</t>
  </si>
  <si>
    <t>67/02 del 06/08/2020</t>
  </si>
  <si>
    <t>20PA-01434 del 31/07/2020</t>
  </si>
  <si>
    <t>PA.07.27.01/20 del 27/07/2020</t>
  </si>
  <si>
    <t>1010630757 del 25/08/2020</t>
  </si>
  <si>
    <t>20204E19940 del 28/08/2020</t>
  </si>
  <si>
    <t>20204G02391 del 26/08/2020</t>
  </si>
  <si>
    <t>1216 del 31/08/2020</t>
  </si>
  <si>
    <t>1010634865 del 16/09/2020</t>
  </si>
  <si>
    <t>80 del 08/09/2020</t>
  </si>
  <si>
    <t>PA.09.16.01/20 del 16/09/2020</t>
  </si>
  <si>
    <t>20204E23827 del 21/09/2020</t>
  </si>
  <si>
    <t>20204E20426 del 01/09/2020</t>
  </si>
  <si>
    <t>PA.09.09.02/20 del 09/09/2020</t>
  </si>
  <si>
    <t>PA.07.30.02/20 del 30/07/2020</t>
  </si>
  <si>
    <t>PA.07.30.01/20 del 30/07/2020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</si>
</sst>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[$-410]dddd\ d\ mmmm\ yyyy"/>
    <numFmt numFmtId="174" formatCode="hh\.mm\.ss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0" xfId="0" applyFont="1" applyAlignment="1">
      <alignment/>
    </xf>
    <xf numFmtId="0" fontId="15" fillId="2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8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" fontId="21" fillId="0" borderId="16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8" borderId="19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21" fillId="0" borderId="2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24" fillId="8" borderId="23" xfId="0" applyFont="1" applyFill="1" applyBorder="1" applyAlignment="1">
      <alignment horizontal="center" vertical="center"/>
    </xf>
    <xf numFmtId="0" fontId="24" fillId="8" borderId="18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8" xfId="0" applyFont="1" applyFill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4" fillId="8" borderId="25" xfId="0" applyFont="1" applyFill="1" applyBorder="1" applyAlignment="1">
      <alignment horizontal="center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27" xfId="0" applyFont="1" applyFill="1" applyBorder="1" applyAlignment="1">
      <alignment horizontal="center" vertical="center"/>
    </xf>
    <xf numFmtId="0" fontId="15" fillId="2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0" xfId="0" applyNumberFormat="1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52" t="s">
        <v>1</v>
      </c>
      <c r="B7" s="53"/>
      <c r="C7" s="53"/>
      <c r="D7" s="53"/>
      <c r="E7" s="53"/>
      <c r="F7" s="54"/>
    </row>
    <row r="8" spans="1:6" ht="27" customHeight="1">
      <c r="A8" s="52" t="s">
        <v>12</v>
      </c>
      <c r="B8" s="53"/>
      <c r="C8" s="53"/>
      <c r="D8" s="53"/>
      <c r="E8" s="53"/>
      <c r="F8" s="54"/>
    </row>
    <row r="9" spans="1:6" ht="30.75" customHeight="1">
      <c r="A9" s="40" t="s">
        <v>0</v>
      </c>
      <c r="B9" s="41"/>
      <c r="C9" s="51" t="s">
        <v>6</v>
      </c>
      <c r="D9" s="41"/>
      <c r="E9" s="42" t="s">
        <v>13</v>
      </c>
      <c r="F9" s="43"/>
    </row>
    <row r="10" spans="1:6" ht="29.25" customHeight="1" thickBot="1">
      <c r="A10" s="57">
        <f>SUM(B16:B19)</f>
        <v>85</v>
      </c>
      <c r="B10" s="49"/>
      <c r="C10" s="48">
        <f>SUM(C16:D19)</f>
        <v>86953.19</v>
      </c>
      <c r="D10" s="49"/>
      <c r="E10" s="38">
        <v>-7.98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8" t="s">
        <v>2</v>
      </c>
      <c r="B13" s="59"/>
      <c r="C13" s="59"/>
      <c r="D13" s="59"/>
      <c r="E13" s="59"/>
      <c r="F13" s="60"/>
    </row>
    <row r="14" spans="1:6" ht="27" customHeight="1">
      <c r="A14" s="52" t="s">
        <v>3</v>
      </c>
      <c r="B14" s="53"/>
      <c r="C14" s="53"/>
      <c r="D14" s="53"/>
      <c r="E14" s="53"/>
      <c r="F14" s="54"/>
    </row>
    <row r="15" spans="1:12" ht="46.5" customHeight="1">
      <c r="A15" s="21" t="s">
        <v>4</v>
      </c>
      <c r="B15" s="27" t="s">
        <v>0</v>
      </c>
      <c r="C15" s="51" t="s">
        <v>6</v>
      </c>
      <c r="D15" s="41"/>
      <c r="E15" s="55" t="s">
        <v>14</v>
      </c>
      <c r="F15" s="5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35</v>
      </c>
      <c r="C16" s="38">
        <f>'Trimestre 1'!B1</f>
        <v>41975.549999999996</v>
      </c>
      <c r="D16" s="50"/>
      <c r="E16" s="38">
        <f>'Trimestre 1'!G1</f>
        <v>-9.747479425522716</v>
      </c>
      <c r="F16" s="39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v>22</v>
      </c>
      <c r="C17" s="38">
        <v>15699.08</v>
      </c>
      <c r="D17" s="50"/>
      <c r="E17" s="38">
        <v>-9.89</v>
      </c>
      <c r="F17" s="39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v>28</v>
      </c>
      <c r="C18" s="38">
        <v>29278.56</v>
      </c>
      <c r="D18" s="50"/>
      <c r="E18" s="38">
        <v>-4.304558694143428</v>
      </c>
      <c r="F18" s="39"/>
    </row>
    <row r="19" spans="1:6" ht="21.75" customHeight="1" thickBot="1">
      <c r="A19" s="24" t="s">
        <v>18</v>
      </c>
      <c r="B19" s="25">
        <v>0</v>
      </c>
      <c r="C19" s="45">
        <v>0</v>
      </c>
      <c r="D19" s="47"/>
      <c r="E19" s="45">
        <v>0</v>
      </c>
      <c r="F19" s="46"/>
    </row>
    <row r="20" spans="1:6" ht="46.5" customHeight="1">
      <c r="A20" s="11"/>
      <c r="B20" s="12"/>
      <c r="C20" s="44"/>
      <c r="D20" s="44"/>
      <c r="E20" s="12"/>
      <c r="F20" s="12"/>
    </row>
    <row r="21" ht="15">
      <c r="D21" s="63"/>
    </row>
  </sheetData>
  <sheetProtection/>
  <mergeCells count="21">
    <mergeCell ref="A7:F7"/>
    <mergeCell ref="A14:F14"/>
    <mergeCell ref="C15:D15"/>
    <mergeCell ref="E15:F15"/>
    <mergeCell ref="A8:F8"/>
    <mergeCell ref="A10:B10"/>
    <mergeCell ref="E10:F10"/>
    <mergeCell ref="A13:F13"/>
    <mergeCell ref="C20:D20"/>
    <mergeCell ref="E19:F19"/>
    <mergeCell ref="C19:D19"/>
    <mergeCell ref="C10:D10"/>
    <mergeCell ref="C18:D18"/>
    <mergeCell ref="E17:F17"/>
    <mergeCell ref="C17:D17"/>
    <mergeCell ref="C16:D16"/>
    <mergeCell ref="E18:F18"/>
    <mergeCell ref="A9:B9"/>
    <mergeCell ref="E16:F16"/>
    <mergeCell ref="E9:F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5" width="15.421875" style="0" customWidth="1"/>
    <col min="6" max="6" width="7.57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SUM(B4:B197)</f>
        <v>41975.549999999996</v>
      </c>
      <c r="C1">
        <f>COUNTA(A4:A205)</f>
        <v>35</v>
      </c>
      <c r="G1" s="20">
        <f>IF(B1&lt;&gt;0,H1/B1,0)</f>
        <v>-9.747479425522716</v>
      </c>
      <c r="H1" s="19">
        <f>SUM(H4:H197)</f>
        <v>-409155.81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61" t="s">
        <v>11</v>
      </c>
      <c r="F3" s="62"/>
      <c r="G3" s="14" t="s">
        <v>9</v>
      </c>
      <c r="H3" s="14" t="s">
        <v>10</v>
      </c>
    </row>
    <row r="4" spans="1:8" ht="15">
      <c r="A4" s="28" t="s">
        <v>22</v>
      </c>
      <c r="B4" s="16">
        <v>2475</v>
      </c>
      <c r="C4" s="17">
        <v>43860</v>
      </c>
      <c r="D4" s="17">
        <v>43850</v>
      </c>
      <c r="E4" s="17"/>
      <c r="F4" s="17"/>
      <c r="G4" s="1">
        <f>D4-C4-(F4-E4)</f>
        <v>-10</v>
      </c>
      <c r="H4" s="16">
        <f>B4*G4</f>
        <v>-24750</v>
      </c>
    </row>
    <row r="5" spans="1:8" ht="15">
      <c r="A5" s="28" t="s">
        <v>23</v>
      </c>
      <c r="B5" s="16">
        <v>153</v>
      </c>
      <c r="C5" s="17">
        <v>43860</v>
      </c>
      <c r="D5" s="17">
        <v>43850</v>
      </c>
      <c r="E5" s="17"/>
      <c r="F5" s="17"/>
      <c r="G5" s="1">
        <f aca="true" t="shared" si="0" ref="G5:G70">D5-C5-(F5-E5)</f>
        <v>-10</v>
      </c>
      <c r="H5" s="16">
        <f aca="true" t="shared" si="1" ref="H5:H70">B5*G5</f>
        <v>-1530</v>
      </c>
    </row>
    <row r="6" spans="1:8" ht="15">
      <c r="A6" s="28" t="s">
        <v>24</v>
      </c>
      <c r="B6" s="16">
        <v>79</v>
      </c>
      <c r="C6" s="17">
        <v>43860</v>
      </c>
      <c r="D6" s="17">
        <v>43850</v>
      </c>
      <c r="E6" s="17"/>
      <c r="F6" s="17"/>
      <c r="G6" s="1">
        <f t="shared" si="0"/>
        <v>-10</v>
      </c>
      <c r="H6" s="16">
        <f t="shared" si="1"/>
        <v>-790</v>
      </c>
    </row>
    <row r="7" spans="1:8" ht="15">
      <c r="A7" s="28" t="s">
        <v>25</v>
      </c>
      <c r="B7" s="16">
        <v>7.82</v>
      </c>
      <c r="C7" s="17">
        <v>43860</v>
      </c>
      <c r="D7" s="17">
        <v>43850</v>
      </c>
      <c r="E7" s="17"/>
      <c r="F7" s="17"/>
      <c r="G7" s="1">
        <f t="shared" si="0"/>
        <v>-10</v>
      </c>
      <c r="H7" s="16">
        <f t="shared" si="1"/>
        <v>-78.2</v>
      </c>
    </row>
    <row r="8" spans="1:8" ht="15">
      <c r="A8" s="28" t="s">
        <v>26</v>
      </c>
      <c r="B8" s="16">
        <v>2005.26</v>
      </c>
      <c r="C8" s="17">
        <v>43860</v>
      </c>
      <c r="D8" s="17">
        <v>43850</v>
      </c>
      <c r="E8" s="17"/>
      <c r="F8" s="17"/>
      <c r="G8" s="1">
        <f t="shared" si="0"/>
        <v>-10</v>
      </c>
      <c r="H8" s="16">
        <f t="shared" si="1"/>
        <v>-20052.6</v>
      </c>
    </row>
    <row r="9" spans="1:8" ht="15">
      <c r="A9" s="28" t="s">
        <v>27</v>
      </c>
      <c r="B9" s="16">
        <v>292.19</v>
      </c>
      <c r="C9" s="17">
        <v>43860</v>
      </c>
      <c r="D9" s="17">
        <v>43850</v>
      </c>
      <c r="E9" s="17"/>
      <c r="F9" s="17"/>
      <c r="G9" s="1">
        <f t="shared" si="0"/>
        <v>-10</v>
      </c>
      <c r="H9" s="16">
        <f t="shared" si="1"/>
        <v>-2921.9</v>
      </c>
    </row>
    <row r="10" spans="1:8" ht="15">
      <c r="A10" s="28" t="s">
        <v>28</v>
      </c>
      <c r="B10" s="16">
        <v>8020</v>
      </c>
      <c r="C10" s="17">
        <v>43860</v>
      </c>
      <c r="D10" s="17">
        <v>43850</v>
      </c>
      <c r="E10" s="17"/>
      <c r="F10" s="17"/>
      <c r="G10" s="1">
        <f t="shared" si="0"/>
        <v>-10</v>
      </c>
      <c r="H10" s="16">
        <f t="shared" si="1"/>
        <v>-80200</v>
      </c>
    </row>
    <row r="11" spans="1:8" ht="15">
      <c r="A11" s="28" t="s">
        <v>49</v>
      </c>
      <c r="B11" s="16">
        <v>285</v>
      </c>
      <c r="C11" s="17">
        <v>43874</v>
      </c>
      <c r="D11" s="17">
        <v>43874</v>
      </c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 t="s">
        <v>50</v>
      </c>
      <c r="B12" s="16">
        <v>869.99</v>
      </c>
      <c r="C12" s="17">
        <v>43874</v>
      </c>
      <c r="D12" s="17">
        <v>43874</v>
      </c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 t="s">
        <v>29</v>
      </c>
      <c r="B13" s="16">
        <v>578.5</v>
      </c>
      <c r="C13" s="17">
        <v>43860</v>
      </c>
      <c r="D13" s="17">
        <v>43874</v>
      </c>
      <c r="E13" s="17"/>
      <c r="F13" s="17"/>
      <c r="G13" s="1">
        <f t="shared" si="0"/>
        <v>14</v>
      </c>
      <c r="H13" s="16">
        <f t="shared" si="1"/>
        <v>8099</v>
      </c>
    </row>
    <row r="14" spans="1:8" ht="15">
      <c r="A14" s="28" t="s">
        <v>30</v>
      </c>
      <c r="B14" s="16">
        <v>67.6</v>
      </c>
      <c r="C14" s="17">
        <v>43895</v>
      </c>
      <c r="D14" s="17">
        <v>43874</v>
      </c>
      <c r="E14" s="17"/>
      <c r="F14" s="17"/>
      <c r="G14" s="1">
        <f t="shared" si="0"/>
        <v>-21</v>
      </c>
      <c r="H14" s="16">
        <f t="shared" si="1"/>
        <v>-1419.6</v>
      </c>
    </row>
    <row r="15" spans="1:8" ht="15">
      <c r="A15" s="28" t="s">
        <v>31</v>
      </c>
      <c r="B15" s="16">
        <v>2450</v>
      </c>
      <c r="C15" s="17">
        <v>43897</v>
      </c>
      <c r="D15" s="17">
        <v>43874</v>
      </c>
      <c r="E15" s="17"/>
      <c r="F15" s="17"/>
      <c r="G15" s="1">
        <f t="shared" si="0"/>
        <v>-23</v>
      </c>
      <c r="H15" s="16">
        <f t="shared" si="1"/>
        <v>-56350</v>
      </c>
    </row>
    <row r="16" spans="1:8" ht="15">
      <c r="A16" s="28" t="s">
        <v>32</v>
      </c>
      <c r="B16" s="16">
        <v>7.94</v>
      </c>
      <c r="C16" s="17">
        <v>43883</v>
      </c>
      <c r="D16" s="17">
        <v>43874</v>
      </c>
      <c r="E16" s="17"/>
      <c r="F16" s="17"/>
      <c r="G16" s="1">
        <f t="shared" si="0"/>
        <v>-9</v>
      </c>
      <c r="H16" s="16">
        <f t="shared" si="1"/>
        <v>-71.46000000000001</v>
      </c>
    </row>
    <row r="17" spans="1:8" ht="15">
      <c r="A17" s="28" t="s">
        <v>33</v>
      </c>
      <c r="B17" s="16">
        <v>805</v>
      </c>
      <c r="C17" s="17">
        <v>43883</v>
      </c>
      <c r="D17" s="17">
        <v>43874</v>
      </c>
      <c r="E17" s="17"/>
      <c r="F17" s="17"/>
      <c r="G17" s="1">
        <f t="shared" si="0"/>
        <v>-9</v>
      </c>
      <c r="H17" s="16">
        <f t="shared" si="1"/>
        <v>-7245</v>
      </c>
    </row>
    <row r="18" spans="1:8" ht="15">
      <c r="A18" s="28" t="s">
        <v>34</v>
      </c>
      <c r="B18" s="16">
        <v>292.14</v>
      </c>
      <c r="C18" s="17">
        <v>43895</v>
      </c>
      <c r="D18" s="17">
        <v>43874</v>
      </c>
      <c r="E18" s="17"/>
      <c r="F18" s="17"/>
      <c r="G18" s="1">
        <f t="shared" si="0"/>
        <v>-21</v>
      </c>
      <c r="H18" s="16">
        <f t="shared" si="1"/>
        <v>-6134.94</v>
      </c>
    </row>
    <row r="19" spans="1:8" ht="15">
      <c r="A19" s="28" t="s">
        <v>35</v>
      </c>
      <c r="B19" s="16">
        <v>2005.26</v>
      </c>
      <c r="C19" s="17">
        <v>43895</v>
      </c>
      <c r="D19" s="17">
        <v>43874</v>
      </c>
      <c r="E19" s="17"/>
      <c r="F19" s="17"/>
      <c r="G19" s="1">
        <f t="shared" si="0"/>
        <v>-21</v>
      </c>
      <c r="H19" s="16">
        <f t="shared" si="1"/>
        <v>-42110.46</v>
      </c>
    </row>
    <row r="20" spans="1:8" ht="15">
      <c r="A20" s="28" t="s">
        <v>36</v>
      </c>
      <c r="B20" s="16">
        <v>10.66</v>
      </c>
      <c r="C20" s="17">
        <v>43873</v>
      </c>
      <c r="D20" s="17">
        <v>43874</v>
      </c>
      <c r="E20" s="17"/>
      <c r="F20" s="17"/>
      <c r="G20" s="1">
        <f t="shared" si="0"/>
        <v>1</v>
      </c>
      <c r="H20" s="16">
        <f t="shared" si="1"/>
        <v>10.66</v>
      </c>
    </row>
    <row r="21" spans="1:8" ht="15">
      <c r="A21" s="28" t="s">
        <v>37</v>
      </c>
      <c r="B21" s="16">
        <v>140.14</v>
      </c>
      <c r="C21" s="17">
        <v>43931</v>
      </c>
      <c r="D21" s="17">
        <v>43904</v>
      </c>
      <c r="E21" s="17"/>
      <c r="F21" s="17"/>
      <c r="G21" s="1">
        <f t="shared" si="0"/>
        <v>-27</v>
      </c>
      <c r="H21" s="16">
        <f t="shared" si="1"/>
        <v>-3783.7799999999997</v>
      </c>
    </row>
    <row r="22" spans="1:8" ht="15">
      <c r="A22" s="28" t="s">
        <v>38</v>
      </c>
      <c r="B22" s="16">
        <v>104.55</v>
      </c>
      <c r="C22" s="17">
        <v>43910</v>
      </c>
      <c r="D22" s="17">
        <v>43904</v>
      </c>
      <c r="E22" s="17"/>
      <c r="F22" s="17"/>
      <c r="G22" s="1">
        <f t="shared" si="0"/>
        <v>-6</v>
      </c>
      <c r="H22" s="16">
        <f t="shared" si="1"/>
        <v>-627.3</v>
      </c>
    </row>
    <row r="23" spans="1:8" ht="15">
      <c r="A23" s="28" t="s">
        <v>39</v>
      </c>
      <c r="B23" s="16">
        <v>643.5</v>
      </c>
      <c r="C23" s="17">
        <v>43905</v>
      </c>
      <c r="D23" s="17">
        <v>43904</v>
      </c>
      <c r="E23" s="17"/>
      <c r="F23" s="17"/>
      <c r="G23" s="1">
        <f t="shared" si="0"/>
        <v>-1</v>
      </c>
      <c r="H23" s="16">
        <f t="shared" si="1"/>
        <v>-643.5</v>
      </c>
    </row>
    <row r="24" spans="1:8" ht="15">
      <c r="A24" s="28" t="s">
        <v>40</v>
      </c>
      <c r="B24" s="16">
        <v>250.83</v>
      </c>
      <c r="C24" s="17">
        <v>43917</v>
      </c>
      <c r="D24" s="17">
        <v>43904</v>
      </c>
      <c r="E24" s="17"/>
      <c r="F24" s="17"/>
      <c r="G24" s="1">
        <f t="shared" si="0"/>
        <v>-13</v>
      </c>
      <c r="H24" s="16">
        <f t="shared" si="1"/>
        <v>-3260.79</v>
      </c>
    </row>
    <row r="25" spans="1:8" ht="15">
      <c r="A25" s="28" t="s">
        <v>41</v>
      </c>
      <c r="B25" s="16">
        <v>1418.18</v>
      </c>
      <c r="C25" s="17">
        <v>43912</v>
      </c>
      <c r="D25" s="17">
        <v>43904</v>
      </c>
      <c r="E25" s="17"/>
      <c r="F25" s="17"/>
      <c r="G25" s="1">
        <f t="shared" si="0"/>
        <v>-8</v>
      </c>
      <c r="H25" s="16">
        <f t="shared" si="1"/>
        <v>-11345.44</v>
      </c>
    </row>
    <row r="26" spans="1:8" ht="15">
      <c r="A26" s="28" t="s">
        <v>42</v>
      </c>
      <c r="B26" s="16">
        <v>817</v>
      </c>
      <c r="C26" s="17">
        <v>43897</v>
      </c>
      <c r="D26" s="17">
        <v>43904</v>
      </c>
      <c r="E26" s="17"/>
      <c r="F26" s="17"/>
      <c r="G26" s="1">
        <f t="shared" si="0"/>
        <v>7</v>
      </c>
      <c r="H26" s="16">
        <f t="shared" si="1"/>
        <v>5719</v>
      </c>
    </row>
    <row r="27" spans="1:8" ht="15">
      <c r="A27" s="28" t="s">
        <v>43</v>
      </c>
      <c r="B27" s="16">
        <v>2907</v>
      </c>
      <c r="C27" s="17">
        <v>43917</v>
      </c>
      <c r="D27" s="17">
        <v>43904</v>
      </c>
      <c r="E27" s="17"/>
      <c r="F27" s="17"/>
      <c r="G27" s="1">
        <f t="shared" si="0"/>
        <v>-13</v>
      </c>
      <c r="H27" s="16">
        <f t="shared" si="1"/>
        <v>-37791</v>
      </c>
    </row>
    <row r="28" spans="1:8" ht="15">
      <c r="A28" s="28" t="s">
        <v>44</v>
      </c>
      <c r="B28" s="16">
        <v>2005.26</v>
      </c>
      <c r="C28" s="17">
        <v>43929</v>
      </c>
      <c r="D28" s="17">
        <v>43904</v>
      </c>
      <c r="E28" s="17"/>
      <c r="F28" s="17"/>
      <c r="G28" s="1">
        <f t="shared" si="0"/>
        <v>-25</v>
      </c>
      <c r="H28" s="16">
        <f t="shared" si="1"/>
        <v>-50131.5</v>
      </c>
    </row>
    <row r="29" spans="1:8" ht="15">
      <c r="A29" s="28" t="s">
        <v>45</v>
      </c>
      <c r="B29" s="16">
        <v>590.62</v>
      </c>
      <c r="C29" s="17">
        <v>43929</v>
      </c>
      <c r="D29" s="17">
        <v>43904</v>
      </c>
      <c r="E29" s="17"/>
      <c r="F29" s="17"/>
      <c r="G29" s="1">
        <f t="shared" si="0"/>
        <v>-25</v>
      </c>
      <c r="H29" s="16">
        <f t="shared" si="1"/>
        <v>-14765.5</v>
      </c>
    </row>
    <row r="30" spans="1:8" ht="15">
      <c r="A30" s="28" t="s">
        <v>46</v>
      </c>
      <c r="B30" s="16">
        <v>600</v>
      </c>
      <c r="C30" s="17">
        <v>43929</v>
      </c>
      <c r="D30" s="17">
        <v>43904</v>
      </c>
      <c r="E30" s="17"/>
      <c r="F30" s="17"/>
      <c r="G30" s="1">
        <f t="shared" si="0"/>
        <v>-25</v>
      </c>
      <c r="H30" s="16">
        <f t="shared" si="1"/>
        <v>-15000</v>
      </c>
    </row>
    <row r="31" spans="1:8" ht="15">
      <c r="A31" s="28" t="s">
        <v>47</v>
      </c>
      <c r="B31" s="16">
        <v>194.76</v>
      </c>
      <c r="C31" s="17">
        <v>43929</v>
      </c>
      <c r="D31" s="17">
        <v>43904</v>
      </c>
      <c r="E31" s="17"/>
      <c r="F31" s="17"/>
      <c r="G31" s="1">
        <f t="shared" si="0"/>
        <v>-25</v>
      </c>
      <c r="H31" s="16">
        <f t="shared" si="1"/>
        <v>-4869</v>
      </c>
    </row>
    <row r="32" spans="1:8" ht="15">
      <c r="A32" s="28" t="s">
        <v>48</v>
      </c>
      <c r="B32" s="16">
        <v>1484.5</v>
      </c>
      <c r="C32" s="17">
        <v>43929</v>
      </c>
      <c r="D32" s="17">
        <v>43904</v>
      </c>
      <c r="E32" s="17"/>
      <c r="F32" s="17"/>
      <c r="G32" s="1">
        <f t="shared" si="0"/>
        <v>-25</v>
      </c>
      <c r="H32" s="16">
        <f t="shared" si="1"/>
        <v>-37112.5</v>
      </c>
    </row>
    <row r="33" spans="1:8" ht="15">
      <c r="A33" s="28" t="s">
        <v>51</v>
      </c>
      <c r="B33" s="16">
        <v>444.6</v>
      </c>
      <c r="C33" s="17">
        <v>43904</v>
      </c>
      <c r="D33" s="17">
        <v>43904</v>
      </c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 t="s">
        <v>52</v>
      </c>
      <c r="B34" s="16">
        <v>54</v>
      </c>
      <c r="C34" s="17">
        <v>43904</v>
      </c>
      <c r="D34" s="17">
        <v>43904</v>
      </c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 t="s">
        <v>53</v>
      </c>
      <c r="B35" s="16">
        <v>3469.2</v>
      </c>
      <c r="C35" s="17">
        <v>43904</v>
      </c>
      <c r="D35" s="17">
        <v>43904</v>
      </c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 t="s">
        <v>54</v>
      </c>
      <c r="B36" s="16">
        <v>2656.5</v>
      </c>
      <c r="C36" s="17">
        <v>43904</v>
      </c>
      <c r="D36" s="17">
        <v>43904</v>
      </c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 t="s">
        <v>55</v>
      </c>
      <c r="B37" s="16">
        <v>821.25</v>
      </c>
      <c r="C37" s="17">
        <v>43904</v>
      </c>
      <c r="D37" s="17">
        <v>43904</v>
      </c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 t="s">
        <v>56</v>
      </c>
      <c r="B38" s="16">
        <v>2969.3</v>
      </c>
      <c r="C38" s="17">
        <v>43904</v>
      </c>
      <c r="D38" s="17">
        <v>43904</v>
      </c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t="shared" si="0"/>
        <v>0</v>
      </c>
      <c r="H69" s="16">
        <f t="shared" si="1"/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0"/>
        <v>0</v>
      </c>
      <c r="H70" s="16">
        <f t="shared" si="1"/>
        <v>0</v>
      </c>
    </row>
    <row r="71" spans="1:8" ht="15">
      <c r="A71" s="28"/>
      <c r="B71" s="16"/>
      <c r="C71" s="17"/>
      <c r="D71" s="17"/>
      <c r="E71" s="17"/>
      <c r="F71" s="17"/>
      <c r="G71" s="1">
        <f aca="true" t="shared" si="2" ref="G71:G134">D71-C71-(F71-E71)</f>
        <v>0</v>
      </c>
      <c r="H71" s="16">
        <f aca="true" t="shared" si="3" ref="H71:H134">B71*G71</f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t="shared" si="2"/>
        <v>0</v>
      </c>
      <c r="H133" s="16">
        <f t="shared" si="3"/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2"/>
        <v>0</v>
      </c>
      <c r="H134" s="16">
        <f t="shared" si="3"/>
        <v>0</v>
      </c>
    </row>
    <row r="135" spans="1:8" ht="15">
      <c r="A135" s="28"/>
      <c r="B135" s="16"/>
      <c r="C135" s="17"/>
      <c r="D135" s="17"/>
      <c r="E135" s="17"/>
      <c r="F135" s="17"/>
      <c r="G135" s="1">
        <f aca="true" t="shared" si="4" ref="G135:G198">D135-C135-(F135-E135)</f>
        <v>0</v>
      </c>
      <c r="H135" s="16">
        <f aca="true" t="shared" si="5" ref="H135:H198">B135*G135</f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5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4.25" customHeight="1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7"/>
      <c r="D195" s="17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8"/>
      <c r="D197" s="18"/>
      <c r="E197" s="17"/>
      <c r="F197" s="17"/>
      <c r="G197" s="1">
        <f t="shared" si="4"/>
        <v>0</v>
      </c>
      <c r="H197" s="16">
        <f t="shared" si="5"/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4"/>
        <v>0</v>
      </c>
      <c r="H198" s="16">
        <f t="shared" si="5"/>
        <v>0</v>
      </c>
    </row>
    <row r="199" spans="1:8" ht="15">
      <c r="A199" s="28"/>
      <c r="B199" s="16"/>
      <c r="C199" s="17"/>
      <c r="D199" s="17"/>
      <c r="E199" s="17"/>
      <c r="F199" s="17"/>
      <c r="G199" s="1">
        <f aca="true" t="shared" si="6" ref="G199:G205">D199-C199-(F199-E199)</f>
        <v>0</v>
      </c>
      <c r="H199" s="16">
        <f aca="true" t="shared" si="7" ref="H199:H205">B199*G199</f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8"/>
      <c r="D201" s="18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7"/>
      <c r="D203" s="17"/>
      <c r="E203" s="17"/>
      <c r="F203" s="17"/>
      <c r="G203" s="1">
        <f t="shared" si="6"/>
        <v>0</v>
      </c>
      <c r="H203" s="16">
        <f t="shared" si="7"/>
        <v>0</v>
      </c>
    </row>
    <row r="204" spans="1:8" ht="15">
      <c r="A204" s="28"/>
      <c r="B204" s="16"/>
      <c r="C204" s="17"/>
      <c r="D204" s="17"/>
      <c r="E204" s="17"/>
      <c r="F204" s="17"/>
      <c r="G204" s="1">
        <f t="shared" si="6"/>
        <v>0</v>
      </c>
      <c r="H204" s="16">
        <f t="shared" si="7"/>
        <v>0</v>
      </c>
    </row>
    <row r="205" spans="1:8" ht="15">
      <c r="A205" s="28"/>
      <c r="B205" s="16"/>
      <c r="C205" s="18"/>
      <c r="D205" s="18"/>
      <c r="E205" s="17"/>
      <c r="F205" s="17"/>
      <c r="G205" s="1">
        <f t="shared" si="6"/>
        <v>0</v>
      </c>
      <c r="H205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42" sqref="B42"/>
    </sheetView>
  </sheetViews>
  <sheetFormatPr defaultColWidth="9.140625" defaultRowHeight="15"/>
  <cols>
    <col min="1" max="1" width="17.00390625" style="0" customWidth="1"/>
    <col min="3" max="3" width="16.7109375" style="0" customWidth="1"/>
    <col min="4" max="4" width="16.140625" style="0" customWidth="1"/>
    <col min="8" max="8" width="13.28125" style="0" customWidth="1"/>
  </cols>
  <sheetData>
    <row r="1" spans="2:8" ht="15">
      <c r="B1" s="19">
        <v>15699.08</v>
      </c>
      <c r="C1">
        <f>COUNTA(A6:A203)</f>
        <v>21</v>
      </c>
      <c r="G1" s="20">
        <f>IF(B1&lt;&gt;0,H1/B1,0)</f>
        <v>-9.891195535024984</v>
      </c>
      <c r="H1" s="19">
        <f>SUM(H6:H195)</f>
        <v>-155282.67</v>
      </c>
    </row>
    <row r="3" spans="1:8" ht="45">
      <c r="A3" s="14" t="s">
        <v>5</v>
      </c>
      <c r="B3" s="14" t="s">
        <v>6</v>
      </c>
      <c r="C3" s="14" t="s">
        <v>7</v>
      </c>
      <c r="D3" s="14" t="s">
        <v>8</v>
      </c>
      <c r="E3" s="61" t="s">
        <v>11</v>
      </c>
      <c r="F3" s="62"/>
      <c r="G3" s="14" t="s">
        <v>9</v>
      </c>
      <c r="H3" s="14" t="s">
        <v>10</v>
      </c>
    </row>
    <row r="4" spans="1:8" ht="15">
      <c r="A4" s="29"/>
      <c r="B4" s="29"/>
      <c r="C4" s="29"/>
      <c r="D4" s="29"/>
      <c r="E4" s="30"/>
      <c r="F4" s="31"/>
      <c r="G4" s="29"/>
      <c r="H4" s="29"/>
    </row>
    <row r="5" spans="1:8" ht="30">
      <c r="A5" s="37" t="s">
        <v>57</v>
      </c>
      <c r="B5" s="32">
        <v>1140</v>
      </c>
      <c r="C5" s="33">
        <v>43951</v>
      </c>
      <c r="D5" s="33">
        <v>43951</v>
      </c>
      <c r="E5" s="34"/>
      <c r="F5" s="35"/>
      <c r="G5" s="36">
        <v>0</v>
      </c>
      <c r="H5" s="36">
        <v>0</v>
      </c>
    </row>
    <row r="6" spans="1:8" ht="15">
      <c r="A6" s="28" t="s">
        <v>58</v>
      </c>
      <c r="B6" s="16">
        <v>3650</v>
      </c>
      <c r="C6" s="17">
        <v>43954</v>
      </c>
      <c r="D6" s="17">
        <v>43951</v>
      </c>
      <c r="E6" s="17"/>
      <c r="F6" s="17"/>
      <c r="G6" s="1">
        <f>D6-C6-(F6-E6)</f>
        <v>-3</v>
      </c>
      <c r="H6" s="16">
        <f>B6*G6</f>
        <v>-10950</v>
      </c>
    </row>
    <row r="7" spans="1:8" ht="15">
      <c r="A7" s="28" t="s">
        <v>59</v>
      </c>
      <c r="B7" s="16">
        <v>68</v>
      </c>
      <c r="C7" s="17">
        <v>43951</v>
      </c>
      <c r="D7" s="17">
        <v>43951</v>
      </c>
      <c r="E7" s="17"/>
      <c r="F7" s="17"/>
      <c r="G7" s="1">
        <f aca="true" t="shared" si="0" ref="G7:G26">D7-C7-(F7-E7)</f>
        <v>0</v>
      </c>
      <c r="H7" s="16">
        <f aca="true" t="shared" si="1" ref="H7:H26">B7*G7</f>
        <v>0</v>
      </c>
    </row>
    <row r="8" spans="1:8" ht="15">
      <c r="A8" s="28" t="s">
        <v>60</v>
      </c>
      <c r="B8" s="16">
        <v>79</v>
      </c>
      <c r="C8" s="17">
        <v>43954</v>
      </c>
      <c r="D8" s="17">
        <v>43951</v>
      </c>
      <c r="E8" s="17"/>
      <c r="F8" s="17"/>
      <c r="G8" s="1">
        <f t="shared" si="0"/>
        <v>-3</v>
      </c>
      <c r="H8" s="16">
        <f t="shared" si="1"/>
        <v>-237</v>
      </c>
    </row>
    <row r="9" spans="1:8" ht="15">
      <c r="A9" s="28" t="s">
        <v>61</v>
      </c>
      <c r="B9" s="16">
        <v>153</v>
      </c>
      <c r="C9" s="17">
        <v>43954</v>
      </c>
      <c r="D9" s="17">
        <v>43951</v>
      </c>
      <c r="E9" s="17"/>
      <c r="F9" s="17"/>
      <c r="G9" s="1">
        <f t="shared" si="0"/>
        <v>-3</v>
      </c>
      <c r="H9" s="16">
        <f t="shared" si="1"/>
        <v>-459</v>
      </c>
    </row>
    <row r="10" spans="1:8" ht="15">
      <c r="A10" s="28" t="s">
        <v>62</v>
      </c>
      <c r="B10" s="16">
        <v>1181.84</v>
      </c>
      <c r="C10" s="17">
        <v>43951</v>
      </c>
      <c r="D10" s="17">
        <v>43951</v>
      </c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 t="s">
        <v>63</v>
      </c>
      <c r="B11" s="16">
        <v>817</v>
      </c>
      <c r="C11" s="17">
        <v>43981</v>
      </c>
      <c r="D11" s="17">
        <v>43951</v>
      </c>
      <c r="E11" s="17"/>
      <c r="F11" s="17"/>
      <c r="G11" s="1">
        <f t="shared" si="0"/>
        <v>-30</v>
      </c>
      <c r="H11" s="16">
        <f t="shared" si="1"/>
        <v>-24510</v>
      </c>
    </row>
    <row r="12" spans="1:8" ht="15">
      <c r="A12" s="28" t="s">
        <v>64</v>
      </c>
      <c r="B12" s="16">
        <v>1154.55</v>
      </c>
      <c r="C12" s="17">
        <v>43939</v>
      </c>
      <c r="D12" s="17">
        <v>43951</v>
      </c>
      <c r="E12" s="17"/>
      <c r="F12" s="17"/>
      <c r="G12" s="1">
        <f t="shared" si="0"/>
        <v>12</v>
      </c>
      <c r="H12" s="16">
        <f t="shared" si="1"/>
        <v>13854.599999999999</v>
      </c>
    </row>
    <row r="13" spans="1:8" ht="15">
      <c r="A13" s="28" t="s">
        <v>65</v>
      </c>
      <c r="B13" s="16">
        <v>590.62</v>
      </c>
      <c r="C13" s="17">
        <v>43939</v>
      </c>
      <c r="D13" s="17">
        <v>43951</v>
      </c>
      <c r="E13" s="17"/>
      <c r="F13" s="17"/>
      <c r="G13" s="1">
        <f t="shared" si="0"/>
        <v>12</v>
      </c>
      <c r="H13" s="16">
        <f t="shared" si="1"/>
        <v>7087.4400000000005</v>
      </c>
    </row>
    <row r="14" spans="1:8" ht="15">
      <c r="A14" s="28" t="s">
        <v>66</v>
      </c>
      <c r="B14" s="16">
        <v>50</v>
      </c>
      <c r="C14" s="17">
        <v>43978</v>
      </c>
      <c r="D14" s="17">
        <v>43951</v>
      </c>
      <c r="E14" s="17"/>
      <c r="F14" s="17"/>
      <c r="G14" s="1">
        <f t="shared" si="0"/>
        <v>-27</v>
      </c>
      <c r="H14" s="16">
        <f t="shared" si="1"/>
        <v>-1350</v>
      </c>
    </row>
    <row r="15" spans="1:8" ht="15">
      <c r="A15" s="28" t="s">
        <v>67</v>
      </c>
      <c r="B15" s="16">
        <v>241.92</v>
      </c>
      <c r="C15" s="17">
        <v>43981</v>
      </c>
      <c r="D15" s="17">
        <v>43951</v>
      </c>
      <c r="E15" s="17"/>
      <c r="F15" s="17"/>
      <c r="G15" s="1">
        <f t="shared" si="0"/>
        <v>-30</v>
      </c>
      <c r="H15" s="16">
        <f t="shared" si="1"/>
        <v>-7257.599999999999</v>
      </c>
    </row>
    <row r="16" spans="1:8" ht="15">
      <c r="A16" s="28" t="s">
        <v>68</v>
      </c>
      <c r="B16" s="16">
        <v>500</v>
      </c>
      <c r="C16" s="17">
        <v>43981</v>
      </c>
      <c r="D16" s="17">
        <v>43951</v>
      </c>
      <c r="E16" s="17"/>
      <c r="F16" s="17"/>
      <c r="G16" s="1">
        <f t="shared" si="0"/>
        <v>-30</v>
      </c>
      <c r="H16" s="16">
        <f t="shared" si="1"/>
        <v>-15000</v>
      </c>
    </row>
    <row r="17" spans="1:8" ht="15">
      <c r="A17" s="28" t="s">
        <v>69</v>
      </c>
      <c r="B17" s="16">
        <v>60.48</v>
      </c>
      <c r="C17" s="17">
        <v>43999</v>
      </c>
      <c r="D17" s="17">
        <v>43970</v>
      </c>
      <c r="E17" s="17"/>
      <c r="F17" s="17"/>
      <c r="G17" s="1">
        <f t="shared" si="0"/>
        <v>-29</v>
      </c>
      <c r="H17" s="16">
        <f t="shared" si="1"/>
        <v>-1753.9199999999998</v>
      </c>
    </row>
    <row r="18" spans="1:8" ht="15">
      <c r="A18" s="28" t="s">
        <v>70</v>
      </c>
      <c r="B18" s="16">
        <v>221.15</v>
      </c>
      <c r="C18" s="17">
        <v>43999</v>
      </c>
      <c r="D18" s="17">
        <v>43970</v>
      </c>
      <c r="E18" s="17"/>
      <c r="F18" s="17"/>
      <c r="G18" s="1">
        <f t="shared" si="0"/>
        <v>-29</v>
      </c>
      <c r="H18" s="16">
        <f t="shared" si="1"/>
        <v>-6413.35</v>
      </c>
    </row>
    <row r="19" spans="1:8" ht="15">
      <c r="A19" s="28" t="s">
        <v>71</v>
      </c>
      <c r="B19" s="16">
        <v>2035</v>
      </c>
      <c r="C19" s="17">
        <v>43987</v>
      </c>
      <c r="D19" s="17">
        <v>43970</v>
      </c>
      <c r="E19" s="17"/>
      <c r="F19" s="17"/>
      <c r="G19" s="1">
        <f t="shared" si="0"/>
        <v>-17</v>
      </c>
      <c r="H19" s="16">
        <f t="shared" si="1"/>
        <v>-34595</v>
      </c>
    </row>
    <row r="20" spans="1:8" ht="15">
      <c r="A20" s="28" t="s">
        <v>72</v>
      </c>
      <c r="B20" s="16">
        <v>349.16</v>
      </c>
      <c r="C20" s="17">
        <v>43999</v>
      </c>
      <c r="D20" s="17">
        <v>43970</v>
      </c>
      <c r="E20" s="17"/>
      <c r="F20" s="17"/>
      <c r="G20" s="1">
        <f t="shared" si="0"/>
        <v>-29</v>
      </c>
      <c r="H20" s="16">
        <f t="shared" si="1"/>
        <v>-10125.640000000001</v>
      </c>
    </row>
    <row r="21" spans="1:8" ht="15">
      <c r="A21" s="28" t="s">
        <v>73</v>
      </c>
      <c r="B21" s="16">
        <v>1548.69</v>
      </c>
      <c r="C21" s="17">
        <v>43989</v>
      </c>
      <c r="D21" s="17">
        <v>43970</v>
      </c>
      <c r="E21" s="17"/>
      <c r="F21" s="17"/>
      <c r="G21" s="1">
        <f t="shared" si="0"/>
        <v>-19</v>
      </c>
      <c r="H21" s="16">
        <f t="shared" si="1"/>
        <v>-29425.11</v>
      </c>
    </row>
    <row r="22" spans="1:8" ht="15">
      <c r="A22" s="28" t="s">
        <v>74</v>
      </c>
      <c r="B22" s="16">
        <v>781.66</v>
      </c>
      <c r="C22" s="17">
        <v>43987</v>
      </c>
      <c r="D22" s="17">
        <v>43970</v>
      </c>
      <c r="E22" s="17"/>
      <c r="F22" s="17"/>
      <c r="G22" s="1">
        <f t="shared" si="0"/>
        <v>-17</v>
      </c>
      <c r="H22" s="16">
        <f t="shared" si="1"/>
        <v>-13288.22</v>
      </c>
    </row>
    <row r="23" spans="1:8" ht="15">
      <c r="A23" s="28" t="s">
        <v>75</v>
      </c>
      <c r="B23" s="16">
        <v>194.18</v>
      </c>
      <c r="C23" s="17">
        <v>44020</v>
      </c>
      <c r="D23" s="17">
        <v>44001</v>
      </c>
      <c r="E23" s="17"/>
      <c r="F23" s="17"/>
      <c r="G23" s="1">
        <f t="shared" si="0"/>
        <v>-19</v>
      </c>
      <c r="H23" s="16">
        <f t="shared" si="1"/>
        <v>-3689.42</v>
      </c>
    </row>
    <row r="24" spans="1:8" ht="15">
      <c r="A24" s="28" t="s">
        <v>76</v>
      </c>
      <c r="B24" s="16">
        <v>432</v>
      </c>
      <c r="C24" s="17">
        <v>44020</v>
      </c>
      <c r="D24" s="17">
        <v>44001</v>
      </c>
      <c r="E24" s="17"/>
      <c r="F24" s="17"/>
      <c r="G24" s="1">
        <f t="shared" si="0"/>
        <v>-19</v>
      </c>
      <c r="H24" s="16">
        <f t="shared" si="1"/>
        <v>-8208</v>
      </c>
    </row>
    <row r="25" spans="1:8" ht="15">
      <c r="A25" s="28" t="s">
        <v>77</v>
      </c>
      <c r="B25" s="16">
        <v>250.83</v>
      </c>
      <c r="C25" s="17">
        <v>44016</v>
      </c>
      <c r="D25" s="17">
        <v>44001</v>
      </c>
      <c r="E25" s="17"/>
      <c r="F25" s="17"/>
      <c r="G25" s="1">
        <f t="shared" si="0"/>
        <v>-15</v>
      </c>
      <c r="H25" s="16">
        <f t="shared" si="1"/>
        <v>-3762.4500000000003</v>
      </c>
    </row>
    <row r="26" spans="1:8" ht="15">
      <c r="A26" s="28" t="s">
        <v>78</v>
      </c>
      <c r="B26" s="16">
        <v>200</v>
      </c>
      <c r="C26" s="17">
        <v>44027</v>
      </c>
      <c r="D26" s="17">
        <v>44001</v>
      </c>
      <c r="E26" s="17"/>
      <c r="F26" s="17"/>
      <c r="G26" s="1">
        <f t="shared" si="0"/>
        <v>-26</v>
      </c>
      <c r="H26" s="16">
        <f t="shared" si="1"/>
        <v>-5200</v>
      </c>
    </row>
  </sheetData>
  <mergeCells count="1">
    <mergeCell ref="E3:F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34" sqref="H34"/>
    </sheetView>
  </sheetViews>
  <sheetFormatPr defaultColWidth="9.140625" defaultRowHeight="15"/>
  <cols>
    <col min="1" max="1" width="21.8515625" style="0" customWidth="1"/>
    <col min="3" max="3" width="17.140625" style="0" customWidth="1"/>
    <col min="4" max="4" width="13.8515625" style="0" customWidth="1"/>
    <col min="8" max="8" width="24.28125" style="0" customWidth="1"/>
  </cols>
  <sheetData>
    <row r="1" spans="2:8" ht="15">
      <c r="B1" s="19">
        <f>SUM(B4:B195)</f>
        <v>29278.56</v>
      </c>
      <c r="C1">
        <f>COUNTA(A4:A203)</f>
        <v>28</v>
      </c>
      <c r="G1" s="20">
        <f>IF(B1&lt;&gt;0,H1/B1,0)</f>
        <v>-4.304558694143428</v>
      </c>
      <c r="H1" s="19">
        <f>SUM(H4:H195)</f>
        <v>-126031.28000000003</v>
      </c>
    </row>
    <row r="3" spans="1:8" ht="60">
      <c r="A3" s="14" t="s">
        <v>5</v>
      </c>
      <c r="B3" s="14" t="s">
        <v>6</v>
      </c>
      <c r="C3" s="14" t="s">
        <v>7</v>
      </c>
      <c r="D3" s="14" t="s">
        <v>8</v>
      </c>
      <c r="E3" s="61" t="s">
        <v>11</v>
      </c>
      <c r="F3" s="62"/>
      <c r="G3" s="14" t="s">
        <v>9</v>
      </c>
      <c r="H3" s="14" t="s">
        <v>10</v>
      </c>
    </row>
    <row r="4" spans="1:8" ht="15">
      <c r="A4" s="28" t="s">
        <v>79</v>
      </c>
      <c r="B4" s="16">
        <v>241.92</v>
      </c>
      <c r="C4" s="17">
        <v>44037</v>
      </c>
      <c r="D4" s="17">
        <v>44041</v>
      </c>
      <c r="E4" s="17"/>
      <c r="F4" s="17"/>
      <c r="G4" s="1">
        <f>D4-C4-(F4-E4)</f>
        <v>4</v>
      </c>
      <c r="H4" s="16">
        <f>B4*G4</f>
        <v>967.68</v>
      </c>
    </row>
    <row r="5" spans="1:8" ht="15">
      <c r="A5" s="28" t="s">
        <v>80</v>
      </c>
      <c r="B5" s="16">
        <v>79</v>
      </c>
      <c r="C5" s="17">
        <v>44045</v>
      </c>
      <c r="D5" s="17">
        <v>44041</v>
      </c>
      <c r="E5" s="17"/>
      <c r="F5" s="17"/>
      <c r="G5" s="1">
        <f aca="true" t="shared" si="0" ref="G5:G32">D5-C5-(F5-E5)</f>
        <v>-4</v>
      </c>
      <c r="H5" s="16">
        <f aca="true" t="shared" si="1" ref="H5:H32">B5*G5</f>
        <v>-316</v>
      </c>
    </row>
    <row r="6" spans="1:8" ht="15">
      <c r="A6" s="28" t="s">
        <v>81</v>
      </c>
      <c r="B6" s="16">
        <v>153</v>
      </c>
      <c r="C6" s="17">
        <v>44045</v>
      </c>
      <c r="D6" s="17">
        <v>44041</v>
      </c>
      <c r="E6" s="17"/>
      <c r="F6" s="17"/>
      <c r="G6" s="1">
        <f t="shared" si="0"/>
        <v>-4</v>
      </c>
      <c r="H6" s="16">
        <f t="shared" si="1"/>
        <v>-612</v>
      </c>
    </row>
    <row r="7" spans="1:8" ht="15">
      <c r="A7" s="28" t="s">
        <v>82</v>
      </c>
      <c r="B7" s="16">
        <v>59.08</v>
      </c>
      <c r="C7" s="17">
        <v>44057</v>
      </c>
      <c r="D7" s="17">
        <v>44041</v>
      </c>
      <c r="E7" s="17"/>
      <c r="F7" s="17"/>
      <c r="G7" s="1">
        <f t="shared" si="0"/>
        <v>-16</v>
      </c>
      <c r="H7" s="16">
        <f t="shared" si="1"/>
        <v>-945.28</v>
      </c>
    </row>
    <row r="8" spans="1:8" ht="15">
      <c r="A8" s="28" t="s">
        <v>83</v>
      </c>
      <c r="B8" s="16">
        <v>1960</v>
      </c>
      <c r="C8" s="17">
        <v>44069</v>
      </c>
      <c r="D8" s="17">
        <v>44041</v>
      </c>
      <c r="E8" s="17"/>
      <c r="F8" s="17"/>
      <c r="G8" s="1">
        <f t="shared" si="0"/>
        <v>-28</v>
      </c>
      <c r="H8" s="16">
        <f t="shared" si="1"/>
        <v>-54880</v>
      </c>
    </row>
    <row r="9" spans="1:8" ht="15">
      <c r="A9" s="28" t="s">
        <v>84</v>
      </c>
      <c r="B9" s="16">
        <v>55.35</v>
      </c>
      <c r="C9" s="17">
        <v>44069</v>
      </c>
      <c r="D9" s="17">
        <v>44041</v>
      </c>
      <c r="E9" s="17"/>
      <c r="F9" s="17"/>
      <c r="G9" s="1">
        <f t="shared" si="0"/>
        <v>-28</v>
      </c>
      <c r="H9" s="16">
        <f t="shared" si="1"/>
        <v>-1549.8</v>
      </c>
    </row>
    <row r="10" spans="1:8" ht="15">
      <c r="A10" s="28" t="s">
        <v>85</v>
      </c>
      <c r="B10" s="16">
        <v>613.13</v>
      </c>
      <c r="C10" s="17">
        <v>44069</v>
      </c>
      <c r="D10" s="17">
        <v>44041</v>
      </c>
      <c r="E10" s="17"/>
      <c r="F10" s="17"/>
      <c r="G10" s="1">
        <f t="shared" si="0"/>
        <v>-28</v>
      </c>
      <c r="H10" s="16">
        <f t="shared" si="1"/>
        <v>-17167.64</v>
      </c>
    </row>
    <row r="11" spans="1:8" ht="15">
      <c r="A11" s="28" t="s">
        <v>86</v>
      </c>
      <c r="B11" s="16">
        <v>2850</v>
      </c>
      <c r="C11" s="17">
        <v>44069</v>
      </c>
      <c r="D11" s="17">
        <v>44041</v>
      </c>
      <c r="E11" s="17"/>
      <c r="F11" s="17"/>
      <c r="G11" s="1">
        <f t="shared" si="0"/>
        <v>-28</v>
      </c>
      <c r="H11" s="16">
        <f t="shared" si="1"/>
        <v>-79800</v>
      </c>
    </row>
    <row r="12" spans="1:8" ht="15">
      <c r="A12" s="28" t="s">
        <v>87</v>
      </c>
      <c r="B12" s="16">
        <v>2850</v>
      </c>
      <c r="C12" s="17">
        <v>44069</v>
      </c>
      <c r="D12" s="17">
        <v>44041</v>
      </c>
      <c r="E12" s="17"/>
      <c r="F12" s="17"/>
      <c r="G12" s="1">
        <f t="shared" si="0"/>
        <v>-28</v>
      </c>
      <c r="H12" s="16">
        <f t="shared" si="1"/>
        <v>-79800</v>
      </c>
    </row>
    <row r="13" spans="1:8" ht="15">
      <c r="A13" s="28" t="s">
        <v>88</v>
      </c>
      <c r="B13" s="16">
        <v>1350</v>
      </c>
      <c r="C13" s="17">
        <v>44066</v>
      </c>
      <c r="D13" s="17">
        <v>44078</v>
      </c>
      <c r="E13" s="17"/>
      <c r="F13" s="17"/>
      <c r="G13" s="1">
        <f t="shared" si="0"/>
        <v>12</v>
      </c>
      <c r="H13" s="16">
        <f t="shared" si="1"/>
        <v>16200</v>
      </c>
    </row>
    <row r="14" spans="1:8" ht="15">
      <c r="A14" s="28" t="s">
        <v>89</v>
      </c>
      <c r="B14" s="16">
        <v>719.5</v>
      </c>
      <c r="C14" s="17">
        <v>44076</v>
      </c>
      <c r="D14" s="17">
        <v>44078</v>
      </c>
      <c r="E14" s="17"/>
      <c r="F14" s="17"/>
      <c r="G14" s="1">
        <f t="shared" si="0"/>
        <v>2</v>
      </c>
      <c r="H14" s="16">
        <f t="shared" si="1"/>
        <v>1439</v>
      </c>
    </row>
    <row r="15" spans="1:8" ht="15">
      <c r="A15" s="28" t="s">
        <v>90</v>
      </c>
      <c r="B15" s="16">
        <v>245</v>
      </c>
      <c r="C15" s="17">
        <v>44076</v>
      </c>
      <c r="D15" s="17">
        <v>44078</v>
      </c>
      <c r="E15" s="17"/>
      <c r="F15" s="17"/>
      <c r="G15" s="1">
        <f t="shared" si="0"/>
        <v>2</v>
      </c>
      <c r="H15" s="16">
        <f t="shared" si="1"/>
        <v>490</v>
      </c>
    </row>
    <row r="16" spans="1:8" ht="15">
      <c r="A16" s="28" t="s">
        <v>91</v>
      </c>
      <c r="B16" s="16">
        <v>250</v>
      </c>
      <c r="C16" s="17">
        <v>44097</v>
      </c>
      <c r="D16" s="17">
        <v>44078</v>
      </c>
      <c r="E16" s="17"/>
      <c r="F16" s="17"/>
      <c r="G16" s="1">
        <f t="shared" si="0"/>
        <v>-19</v>
      </c>
      <c r="H16" s="16">
        <f t="shared" si="1"/>
        <v>-4750</v>
      </c>
    </row>
    <row r="17" spans="1:8" ht="15">
      <c r="A17" s="28" t="s">
        <v>92</v>
      </c>
      <c r="B17" s="16">
        <v>405</v>
      </c>
      <c r="C17" s="17">
        <v>44097</v>
      </c>
      <c r="D17" s="17">
        <v>44078</v>
      </c>
      <c r="E17" s="17"/>
      <c r="F17" s="17"/>
      <c r="G17" s="1">
        <f t="shared" si="0"/>
        <v>-19</v>
      </c>
      <c r="H17" s="16">
        <f t="shared" si="1"/>
        <v>-7695</v>
      </c>
    </row>
    <row r="18" spans="1:8" ht="15">
      <c r="A18" s="28" t="s">
        <v>93</v>
      </c>
      <c r="B18" s="16">
        <v>1196.58</v>
      </c>
      <c r="C18" s="17">
        <v>44077</v>
      </c>
      <c r="D18" s="17">
        <v>44078</v>
      </c>
      <c r="E18" s="17"/>
      <c r="F18" s="17"/>
      <c r="G18" s="1">
        <f t="shared" si="0"/>
        <v>1</v>
      </c>
      <c r="H18" s="16">
        <f t="shared" si="1"/>
        <v>1196.58</v>
      </c>
    </row>
    <row r="19" spans="1:8" ht="15">
      <c r="A19" s="28" t="s">
        <v>94</v>
      </c>
      <c r="B19" s="16">
        <v>301</v>
      </c>
      <c r="C19" s="17">
        <v>44072</v>
      </c>
      <c r="D19" s="17">
        <v>44078</v>
      </c>
      <c r="E19" s="17"/>
      <c r="F19" s="17"/>
      <c r="G19" s="1">
        <f t="shared" si="0"/>
        <v>6</v>
      </c>
      <c r="H19" s="16">
        <f t="shared" si="1"/>
        <v>1806</v>
      </c>
    </row>
    <row r="20" spans="1:8" ht="15">
      <c r="A20" s="28" t="s">
        <v>95</v>
      </c>
      <c r="B20" s="16">
        <v>250.83</v>
      </c>
      <c r="C20" s="17">
        <v>44106</v>
      </c>
      <c r="D20" s="17">
        <v>44078</v>
      </c>
      <c r="E20" s="17"/>
      <c r="F20" s="17"/>
      <c r="G20" s="1">
        <f t="shared" si="0"/>
        <v>-28</v>
      </c>
      <c r="H20" s="16">
        <f t="shared" si="1"/>
        <v>-7023.240000000001</v>
      </c>
    </row>
    <row r="21" spans="1:8" ht="15">
      <c r="A21" s="28" t="s">
        <v>96</v>
      </c>
      <c r="B21" s="16">
        <v>253.93</v>
      </c>
      <c r="C21" s="17">
        <v>44106</v>
      </c>
      <c r="D21" s="17">
        <v>44078</v>
      </c>
      <c r="E21" s="17"/>
      <c r="F21" s="17"/>
      <c r="G21" s="1">
        <f t="shared" si="0"/>
        <v>-28</v>
      </c>
      <c r="H21" s="16">
        <f t="shared" si="1"/>
        <v>-7110.04</v>
      </c>
    </row>
    <row r="22" spans="1:8" ht="15">
      <c r="A22" s="28" t="s">
        <v>97</v>
      </c>
      <c r="B22" s="16">
        <v>270</v>
      </c>
      <c r="C22" s="17">
        <v>44106</v>
      </c>
      <c r="D22" s="17">
        <v>44078</v>
      </c>
      <c r="E22" s="17"/>
      <c r="F22" s="17"/>
      <c r="G22" s="1">
        <f t="shared" si="0"/>
        <v>-28</v>
      </c>
      <c r="H22" s="16">
        <f t="shared" si="1"/>
        <v>-7560</v>
      </c>
    </row>
    <row r="23" spans="1:8" ht="15">
      <c r="A23" s="28" t="s">
        <v>98</v>
      </c>
      <c r="B23" s="16">
        <v>736.18</v>
      </c>
      <c r="C23" s="17">
        <v>44106</v>
      </c>
      <c r="D23" s="17">
        <v>44078</v>
      </c>
      <c r="E23" s="17"/>
      <c r="F23" s="17"/>
      <c r="G23" s="1">
        <f t="shared" si="0"/>
        <v>-28</v>
      </c>
      <c r="H23" s="16">
        <f t="shared" si="1"/>
        <v>-20613.039999999997</v>
      </c>
    </row>
    <row r="24" spans="1:8" ht="15">
      <c r="A24" s="28" t="s">
        <v>99</v>
      </c>
      <c r="B24" s="16">
        <v>241.92</v>
      </c>
      <c r="C24" s="17">
        <v>44127</v>
      </c>
      <c r="D24" s="17">
        <v>44098</v>
      </c>
      <c r="E24" s="17"/>
      <c r="F24" s="17"/>
      <c r="G24" s="1">
        <f t="shared" si="0"/>
        <v>-29</v>
      </c>
      <c r="H24" s="16">
        <f t="shared" si="1"/>
        <v>-7015.679999999999</v>
      </c>
    </row>
    <row r="25" spans="1:8" ht="15">
      <c r="A25" s="28" t="s">
        <v>100</v>
      </c>
      <c r="B25" s="16">
        <v>777</v>
      </c>
      <c r="C25" s="17">
        <v>44115</v>
      </c>
      <c r="D25" s="17">
        <v>44098</v>
      </c>
      <c r="E25" s="17"/>
      <c r="F25" s="17"/>
      <c r="G25" s="1">
        <f t="shared" si="0"/>
        <v>-17</v>
      </c>
      <c r="H25" s="16">
        <f t="shared" si="1"/>
        <v>-13209</v>
      </c>
    </row>
    <row r="26" spans="1:8" ht="15">
      <c r="A26" s="28" t="s">
        <v>101</v>
      </c>
      <c r="B26" s="16">
        <v>2035</v>
      </c>
      <c r="C26" s="17">
        <v>44127</v>
      </c>
      <c r="D26" s="17">
        <v>44098</v>
      </c>
      <c r="E26" s="17"/>
      <c r="F26" s="17"/>
      <c r="G26" s="1">
        <f t="shared" si="0"/>
        <v>-29</v>
      </c>
      <c r="H26" s="16">
        <f t="shared" si="1"/>
        <v>-59015</v>
      </c>
    </row>
    <row r="27" spans="1:8" ht="15">
      <c r="A27" s="28" t="s">
        <v>102</v>
      </c>
      <c r="B27" s="16">
        <v>34.58</v>
      </c>
      <c r="C27" s="17">
        <v>44127</v>
      </c>
      <c r="D27" s="17">
        <v>44098</v>
      </c>
      <c r="E27" s="17"/>
      <c r="F27" s="17"/>
      <c r="G27" s="1">
        <f t="shared" si="0"/>
        <v>-29</v>
      </c>
      <c r="H27" s="16">
        <f t="shared" si="1"/>
        <v>-1002.8199999999999</v>
      </c>
    </row>
    <row r="28" spans="1:8" ht="15">
      <c r="A28" s="28" t="s">
        <v>103</v>
      </c>
      <c r="B28" s="16">
        <v>90</v>
      </c>
      <c r="C28" s="17">
        <v>44111</v>
      </c>
      <c r="D28" s="17">
        <v>44098</v>
      </c>
      <c r="E28" s="17"/>
      <c r="F28" s="17"/>
      <c r="G28" s="1">
        <f t="shared" si="0"/>
        <v>-13</v>
      </c>
      <c r="H28" s="16">
        <f t="shared" si="1"/>
        <v>-1170</v>
      </c>
    </row>
    <row r="29" spans="1:8" ht="15">
      <c r="A29" s="28" t="s">
        <v>104</v>
      </c>
      <c r="B29" s="16">
        <v>1298</v>
      </c>
      <c r="C29" s="17">
        <v>44118</v>
      </c>
      <c r="D29" s="17">
        <v>44098</v>
      </c>
      <c r="E29" s="17"/>
      <c r="F29" s="17"/>
      <c r="G29" s="1">
        <f t="shared" si="0"/>
        <v>-20</v>
      </c>
      <c r="H29" s="16">
        <f t="shared" si="1"/>
        <v>-25960</v>
      </c>
    </row>
    <row r="30" spans="1:8" ht="15">
      <c r="A30" s="28" t="s">
        <v>105</v>
      </c>
      <c r="B30" s="16">
        <v>106.56</v>
      </c>
      <c r="C30" s="17">
        <v>44073</v>
      </c>
      <c r="D30" s="17">
        <v>44098</v>
      </c>
      <c r="E30" s="17"/>
      <c r="F30" s="17"/>
      <c r="G30" s="1">
        <f t="shared" si="0"/>
        <v>25</v>
      </c>
      <c r="H30" s="16">
        <f t="shared" si="1"/>
        <v>2664</v>
      </c>
    </row>
    <row r="31" spans="1:8" ht="15">
      <c r="A31" s="28" t="s">
        <v>106</v>
      </c>
      <c r="B31" s="16">
        <v>9856</v>
      </c>
      <c r="C31" s="17">
        <v>44073</v>
      </c>
      <c r="D31" s="17">
        <v>44098</v>
      </c>
      <c r="E31" s="17"/>
      <c r="F31" s="17"/>
      <c r="G31" s="1">
        <f t="shared" si="0"/>
        <v>25</v>
      </c>
      <c r="H31" s="16">
        <f t="shared" si="1"/>
        <v>246400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</sheetData>
  <mergeCells count="1">
    <mergeCell ref="E3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2020-05-04T13:46:32Z</cp:lastPrinted>
  <dcterms:created xsi:type="dcterms:W3CDTF">2006-09-16T00:00:00Z</dcterms:created>
  <dcterms:modified xsi:type="dcterms:W3CDTF">2020-11-20T14:24:08Z</dcterms:modified>
  <cp:category/>
  <cp:version/>
  <cp:contentType/>
  <cp:contentStatus/>
</cp:coreProperties>
</file>