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<sst xmlns="http://schemas.openxmlformats.org/spreadsheetml/2006/main" count="221" uniqueCount="197">
  <si>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</si>
  <si>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</si>
  <si>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</si>
  <si>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</si>
  <si>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</si>
  <si>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</si>
  <si>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</si>
  <si>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</si>
  <si>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</si>
  <si>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</si>
  <si>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</si>
  <si>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</si>
  <si>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</si>
  <si>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</si>
  <si>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</si>
  <si>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</si>
  <si>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</si>
  <si>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</si>
  <si>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</si>
  <si>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</si>
  <si>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</si>
  <si>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</si>
  <si>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2019000696 del 09/01/2019</t>
  </si>
  <si>
    <t>18466 del 28/11/2018</t>
  </si>
  <si>
    <t>31829972 del 31/12/2018</t>
  </si>
  <si>
    <t>191/P del 15/01/2019</t>
  </si>
  <si>
    <t>7819000816 del 31/01/2019</t>
  </si>
  <si>
    <t>31902183 del 31/01/2019</t>
  </si>
  <si>
    <t>8719008701 del 23/01/2019</t>
  </si>
  <si>
    <t>TST19E10000007 del 31/01/2019</t>
  </si>
  <si>
    <t>47 del 28/01/2019</t>
  </si>
  <si>
    <t>FATTPA 2_19 del 06/03/2019</t>
  </si>
  <si>
    <t>00000389 del 05/03/2019</t>
  </si>
  <si>
    <t>00000351 del 27/02/2019</t>
  </si>
  <si>
    <t>06/pa del 28/02/2019</t>
  </si>
  <si>
    <t>04/pa del 27/02/2019</t>
  </si>
  <si>
    <t>20194E02406 del 28/01/2019</t>
  </si>
  <si>
    <t>7819002442 del 28/02/2019</t>
  </si>
  <si>
    <t>TST19E10000017 del 28/02/2019</t>
  </si>
  <si>
    <t>715 del 03/10/2018</t>
  </si>
  <si>
    <t>01/pa del 12/02/2019</t>
  </si>
  <si>
    <t>07/pa del 05/03/2019</t>
  </si>
  <si>
    <t>FVL775 del 13/03/2019</t>
  </si>
  <si>
    <t>297 del 30/11/2018</t>
  </si>
  <si>
    <t>20194E07285 del 11/03/2019</t>
  </si>
  <si>
    <t>20194G01286 del 11/03/2019</t>
  </si>
  <si>
    <t>10000-1-951 del  05/03/2019</t>
  </si>
  <si>
    <t>10000-2-620 del 15/02/2019</t>
  </si>
  <si>
    <t>19-300-000039 del 03/03/2019</t>
  </si>
  <si>
    <t>DP-01-19000345 del 01/03/2019</t>
  </si>
  <si>
    <t>458 del 01/03/2019</t>
  </si>
  <si>
    <t>1010533882 del 20/03/2019</t>
  </si>
  <si>
    <t>1010536241 del 21/03/2019</t>
  </si>
  <si>
    <t>31905751 del 28/02/2019</t>
  </si>
  <si>
    <t>66 del 26/03/2019</t>
  </si>
  <si>
    <t>PA.03.27.01/19 del 27/03/2019</t>
  </si>
  <si>
    <t>PA.03.28.01/19 del 28/03/2019</t>
  </si>
  <si>
    <t>8719090110 del 27/03/2019</t>
  </si>
  <si>
    <t>7819004244 del 29/03/2019</t>
  </si>
  <si>
    <t>11/pa del 31/03/2019</t>
  </si>
  <si>
    <t>12/PA del 31/03/2019</t>
  </si>
  <si>
    <t>13/pa del 09/04/2019</t>
  </si>
  <si>
    <t>00000232/02/2019 del 26/03/2019</t>
  </si>
  <si>
    <t>05/pa del 04/01/2019</t>
  </si>
  <si>
    <t>02/pa del 13/12/2018</t>
  </si>
  <si>
    <t>04/pa del 19/12/2018</t>
  </si>
  <si>
    <t>PA.04.19.01/19 del 19/04/2019</t>
  </si>
  <si>
    <t>5/PA del 02/04/2019</t>
  </si>
  <si>
    <t>PA.04.19.02/19 del 19/04/2019</t>
  </si>
  <si>
    <t>31912777 del 30/04/2019</t>
  </si>
  <si>
    <t>31912775 del 30/04/2019</t>
  </si>
  <si>
    <t>A20020191000013119 del 03/04/2019</t>
  </si>
  <si>
    <t>A20020191000013118 del 03/04/2019</t>
  </si>
  <si>
    <t>10000-2-1587 DEL 08/04/2019</t>
  </si>
  <si>
    <t>19000275 - RJ del 30/04/2019</t>
  </si>
  <si>
    <t>1952606 del 30/04/2019</t>
  </si>
  <si>
    <t>FT  001462 del 30/04/2019</t>
  </si>
  <si>
    <t>V3-8840 del 30/04/2019</t>
  </si>
  <si>
    <t>V3-8843 del 30/04/2019</t>
  </si>
  <si>
    <t>V3-8842 del 30/04/2019</t>
  </si>
  <si>
    <t>V3-8841 del 30/04/2019</t>
  </si>
  <si>
    <t>20194E11286 del 16/04/2019</t>
  </si>
  <si>
    <t>B72 del 11/04/2019</t>
  </si>
  <si>
    <t>7819005710 del 30/04/2019</t>
  </si>
  <si>
    <t>536/00 del 31/05/2019</t>
  </si>
  <si>
    <t>7819007275 del 31/05/2019</t>
  </si>
  <si>
    <t>TST19E10000061 del 12/05/2019</t>
  </si>
  <si>
    <t>TST19E10000054 del 30/04/2019</t>
  </si>
  <si>
    <t>7/PA del 15/05/2019</t>
  </si>
  <si>
    <t>1021586 del 28/05/2019</t>
  </si>
  <si>
    <t>26/pa del 30/05/2019</t>
  </si>
  <si>
    <t>29-2019-FE del 15/05/2019</t>
  </si>
  <si>
    <t>81/2019/E del 10/04/2019</t>
  </si>
  <si>
    <t>18/pa del 30/04/2019</t>
  </si>
  <si>
    <t>20/pa del 15/05/2019</t>
  </si>
  <si>
    <t>16/pa del 16/04/2019</t>
  </si>
  <si>
    <t>31915644 del 31/05/2019</t>
  </si>
  <si>
    <t>19000363 - RJ del 31/05/2019</t>
  </si>
  <si>
    <t>27/pa del 31/05/2019</t>
  </si>
  <si>
    <t>153 del 31/05/2019</t>
  </si>
  <si>
    <t>2/2019/PA del 06/06/2019</t>
  </si>
  <si>
    <t>TST19E10000111 del 17/06/2019</t>
  </si>
  <si>
    <t>V3-9725 del 08/05/2019</t>
  </si>
  <si>
    <t>V3-9543 del 07/05/2019</t>
  </si>
  <si>
    <t>V3-9302 del 06/05/2019</t>
  </si>
  <si>
    <t>V3-9303 del 06/05/2019</t>
  </si>
  <si>
    <t>V3-11493 del 23/05/2019</t>
  </si>
  <si>
    <t>V3-11495 del 23/05/2019</t>
  </si>
  <si>
    <t>V3-12690 del 03/06/2019</t>
  </si>
  <si>
    <t>5233/P del 31/05/2019</t>
  </si>
  <si>
    <t>V3-11496 del 23/05/2019</t>
  </si>
  <si>
    <t>V3-11491 del 23/05/2019</t>
  </si>
  <si>
    <t>V3-11492 del 23/05/2019</t>
  </si>
  <si>
    <t>V3-12140 del 28/05/2019</t>
  </si>
  <si>
    <t>V3-11494 del 23/05/2019</t>
  </si>
  <si>
    <t>5076/P del 31/05/2019</t>
  </si>
  <si>
    <t>5445/P del 07/06/2019</t>
  </si>
  <si>
    <t>2 del 25/06/2019</t>
  </si>
  <si>
    <t>V3-9724 del 08/05/2019</t>
  </si>
  <si>
    <t>2019-EI/D/963 del 12/07/2019</t>
  </si>
  <si>
    <t>11/03 del 10/07/2019</t>
  </si>
  <si>
    <t>V3-15212 del 11/07/2019</t>
  </si>
  <si>
    <t>1027361 del 30/06/2019</t>
  </si>
  <si>
    <t>48-2019-FE del 02/07/2019</t>
  </si>
  <si>
    <t>A20020191000025823 del 30/06/2019</t>
  </si>
  <si>
    <t>A20020191000025822 del 30/06/2019</t>
  </si>
  <si>
    <t>1010552013 del 26/06/2019</t>
  </si>
  <si>
    <t>7819008872 del 28/06/2019</t>
  </si>
  <si>
    <t>FPA19-000516 del 30/06/2019</t>
  </si>
  <si>
    <t>FPA19-000512 del 30/06/2019</t>
  </si>
  <si>
    <t>20194E20736 del 15/07/2019</t>
  </si>
  <si>
    <t>20194E20883 del 16/07/2019</t>
  </si>
  <si>
    <t>68/2019 del 22/07/2019</t>
  </si>
  <si>
    <t>3 PA 2019 del 31/07/2019</t>
  </si>
  <si>
    <t>20/E del 02/08/2019</t>
  </si>
  <si>
    <t>FPA19-000635 del 24/07/2019</t>
  </si>
  <si>
    <t>FPA19-000636 del 24/07/2019</t>
  </si>
  <si>
    <t>33/pa del 29/07/2019</t>
  </si>
  <si>
    <t>31/pa del 19/06/2019</t>
  </si>
  <si>
    <t>PA.08.27.03/19 del 27/08/2019</t>
  </si>
  <si>
    <t>PA.08.27.04/19 del 27/08/2019</t>
  </si>
  <si>
    <t>7819010710 del 27/08/2019</t>
  </si>
  <si>
    <t>2fe del 21/05/2019</t>
  </si>
  <si>
    <t>4fe del 10/06/2019</t>
  </si>
  <si>
    <t>20194E22843 del 02/09/2019</t>
  </si>
  <si>
    <t>6704/P del 30/08/2019</t>
  </si>
  <si>
    <t>6760/P del 10/09/2019</t>
  </si>
  <si>
    <t>7176/P del 30/09/2019</t>
  </si>
  <si>
    <t>7819013048 del 30/09/2019</t>
  </si>
  <si>
    <t>19/PA del 09/09/2019</t>
  </si>
  <si>
    <t>16/PA del 05/09/2019</t>
  </si>
  <si>
    <t>8719270059 del 29/08/2019</t>
  </si>
  <si>
    <t>01/01/0000954 del 22/10/2019</t>
  </si>
  <si>
    <t>20194E29833 del 31/10/2019</t>
  </si>
  <si>
    <t>20194E29884 del 04/11/2019</t>
  </si>
  <si>
    <t>PA.10.23.02/19 del 23/10/2019</t>
  </si>
  <si>
    <t>1010568070 del 26/09/2019</t>
  </si>
  <si>
    <t>A20020191000038001 del 30/09/2019</t>
  </si>
  <si>
    <t>A20020191000038000 del 30/09/2019</t>
  </si>
  <si>
    <t>37/pa del 30/10/2019</t>
  </si>
  <si>
    <t>TST19E10000138 del 24/10/2019</t>
  </si>
  <si>
    <t>7819014257 del 31/10/2019</t>
  </si>
  <si>
    <t>0405060005978 del 12/11/2019</t>
  </si>
  <si>
    <t>20194E30858 del 11/11/2019</t>
  </si>
  <si>
    <t>DF0000160 del 27/09/2019</t>
  </si>
  <si>
    <t>DF0000620 del 24/10/2019</t>
  </si>
  <si>
    <t>DF0000674 del 28/10/2019</t>
  </si>
  <si>
    <t>DF0000828 del 30/10/2019</t>
  </si>
  <si>
    <t>TST19E10000140 del 31/10/2019</t>
  </si>
  <si>
    <t>TST19E10000146 del 31/10/2019</t>
  </si>
  <si>
    <t>16/03 del 14/11/2019</t>
  </si>
  <si>
    <t>31931983 del 31/10/2019</t>
  </si>
  <si>
    <t>V3-26052 del 27/11/2019</t>
  </si>
  <si>
    <t>V3-26054 del 27/11/2019</t>
  </si>
  <si>
    <t>9672/P del 30/11/2019</t>
  </si>
  <si>
    <t>9673/P del 30/11/2019</t>
  </si>
  <si>
    <t>9671/P del 30/11/2019</t>
  </si>
  <si>
    <t>DF0000948 del 26/11/2019</t>
  </si>
  <si>
    <t>DF0001022 del 27/11/2019</t>
  </si>
  <si>
    <t>TST19E10000153 del 29/11/2019</t>
  </si>
  <si>
    <t>4/34 del 29/11/2019</t>
  </si>
  <si>
    <t>PA.11.30.01/19 del 30/11/2019</t>
  </si>
  <si>
    <t>173/02 del 02/12/2019</t>
  </si>
  <si>
    <t>7819015943 del 29/11/2019</t>
  </si>
  <si>
    <t>41/pa del 03/12/2019</t>
  </si>
  <si>
    <t>31935142 del 30/11/2019</t>
  </si>
  <si>
    <t>14/E del 10/12/2019</t>
  </si>
  <si>
    <t>BCC18E000020119 del 10/12/2019</t>
  </si>
  <si>
    <t>1010585288 del 16/12/2019</t>
  </si>
  <si>
    <t>3/PA del 13/12/2019</t>
  </si>
  <si>
    <t>372/SP del 13/12/2019</t>
  </si>
  <si>
    <t>12 PA del 18/12/2019</t>
  </si>
  <si>
    <t>10008/P del 12/12/2019</t>
  </si>
  <si>
    <t>1/pa del 18/09/2019</t>
  </si>
  <si>
    <t>10000-2-5304 del 26/11/2019</t>
  </si>
  <si>
    <t>4RA-19000140 del 28/10/2019</t>
  </si>
  <si>
    <t>V3-26053 del 27/11/2019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</si>
</sst>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2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1" t="s">
        <v>0</v>
      </c>
      <c r="B9" s="44"/>
      <c r="C9" s="43" t="s">
        <v>6</v>
      </c>
      <c r="D9" s="44"/>
      <c r="E9" s="37" t="s">
        <v>13</v>
      </c>
      <c r="F9" s="38"/>
    </row>
    <row r="10" spans="1:6" ht="29.25" customHeight="1" thickBot="1">
      <c r="A10" s="47">
        <f>SUM(B16:B19)</f>
        <v>175</v>
      </c>
      <c r="B10" s="48"/>
      <c r="C10" s="56">
        <f>SUM(C16:D19)</f>
        <v>136196.49</v>
      </c>
      <c r="D10" s="48"/>
      <c r="E10" s="49">
        <f>('Trimestre 1'!H1+'Trimestre 2'!H1+'Trimestre 3'!H1+'Trimestre 4'!H1)/C10</f>
        <v>-18.88588435722536</v>
      </c>
      <c r="F10" s="5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32" t="s">
        <v>2</v>
      </c>
      <c r="B13" s="33"/>
      <c r="C13" s="33"/>
      <c r="D13" s="33"/>
      <c r="E13" s="33"/>
      <c r="F13" s="34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35">
        <f>'Trimestre 1'!B1</f>
        <v>27345.229999999996</v>
      </c>
      <c r="D16" s="36"/>
      <c r="E16" s="35">
        <f>'Trimestre 1'!G1</f>
        <v>-15.33995618248594</v>
      </c>
      <c r="F16" s="39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68</v>
      </c>
      <c r="C17" s="35">
        <v>51192.59</v>
      </c>
      <c r="D17" s="36"/>
      <c r="E17" s="35">
        <v>-17.33</v>
      </c>
      <c r="F17" s="39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25</v>
      </c>
      <c r="C18" s="35">
        <v>16480.52</v>
      </c>
      <c r="D18" s="36"/>
      <c r="E18" s="35">
        <v>-18.96</v>
      </c>
      <c r="F18" s="39"/>
    </row>
    <row r="19" spans="1:6" ht="21.75" customHeight="1" thickBot="1">
      <c r="A19" s="24" t="s">
        <v>18</v>
      </c>
      <c r="B19" s="25">
        <f>'Trimestre 4'!C1</f>
        <v>53</v>
      </c>
      <c r="C19" s="53">
        <f>'Trimestre 4'!B1</f>
        <v>41178.15</v>
      </c>
      <c r="D19" s="55"/>
      <c r="E19" s="53">
        <f>'Trimestre 4'!G1</f>
        <v>-23.141760861039167</v>
      </c>
      <c r="F19" s="54"/>
    </row>
    <row r="20" spans="1:6" ht="46.5" customHeight="1">
      <c r="A20" s="11"/>
      <c r="B20" s="12"/>
      <c r="C20" s="52"/>
      <c r="D20" s="52"/>
      <c r="E20" s="12"/>
      <c r="F20" s="12"/>
    </row>
  </sheetData>
  <sheetProtection/>
  <mergeCells count="21">
    <mergeCell ref="E18:F18"/>
    <mergeCell ref="A9:B9"/>
    <mergeCell ref="C9:D9"/>
    <mergeCell ref="C20:D20"/>
    <mergeCell ref="E19:F19"/>
    <mergeCell ref="C19:D19"/>
    <mergeCell ref="C10:D10"/>
    <mergeCell ref="C18:D18"/>
    <mergeCell ref="E17:F17"/>
    <mergeCell ref="C17:D17"/>
    <mergeCell ref="A7:F7"/>
    <mergeCell ref="A14:F14"/>
    <mergeCell ref="C15:D15"/>
    <mergeCell ref="E15:F15"/>
    <mergeCell ref="A8:F8"/>
    <mergeCell ref="A10:B10"/>
    <mergeCell ref="E10:F10"/>
    <mergeCell ref="A13:F13"/>
    <mergeCell ref="C16:D16"/>
    <mergeCell ref="E9:F9"/>
    <mergeCell ref="E16:F1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3" sqref="A3:H36"/>
    </sheetView>
  </sheetViews>
  <sheetFormatPr defaultColWidth="9.140625" defaultRowHeight="15"/>
  <cols>
    <col min="1" max="1" width="28.4218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5.7109375" style="0" customWidth="1"/>
    <col min="6" max="6" width="5.57421875" style="0" customWidth="1"/>
    <col min="7" max="7" width="7.8515625" style="0" customWidth="1"/>
    <col min="8" max="8" width="14.28125" style="0" customWidth="1"/>
  </cols>
  <sheetData>
    <row r="1" spans="2:8" ht="15">
      <c r="B1" s="19">
        <f>SUM(B4:B195)</f>
        <v>27345.229999999996</v>
      </c>
      <c r="C1">
        <f>COUNTA(A4:A203)</f>
        <v>29</v>
      </c>
      <c r="G1" s="20">
        <f>IF(B1&lt;&gt;0,H1/B1,0)</f>
        <v>-15.33995618248594</v>
      </c>
      <c r="H1" s="19">
        <f>SUM(H4:H195)</f>
        <v>-419474.62999999995</v>
      </c>
    </row>
    <row r="3" spans="1:8" s="15" customFormat="1" ht="60">
      <c r="A3" s="14" t="s">
        <v>5</v>
      </c>
      <c r="B3" s="14" t="s">
        <v>6</v>
      </c>
      <c r="C3" s="14" t="s">
        <v>7</v>
      </c>
      <c r="D3" s="14" t="s">
        <v>8</v>
      </c>
      <c r="E3" s="57" t="s">
        <v>11</v>
      </c>
      <c r="F3" s="58"/>
      <c r="G3" s="14" t="s">
        <v>9</v>
      </c>
      <c r="H3" s="14" t="s">
        <v>10</v>
      </c>
    </row>
    <row r="4" spans="1:8" ht="15">
      <c r="A4" s="28" t="s">
        <v>22</v>
      </c>
      <c r="B4" s="16">
        <v>2358</v>
      </c>
      <c r="C4" s="17">
        <v>43509</v>
      </c>
      <c r="D4" s="17">
        <v>43497</v>
      </c>
      <c r="E4" s="17"/>
      <c r="F4" s="17"/>
      <c r="G4" s="1">
        <f>D4-C4-(F4-E4)</f>
        <v>-12</v>
      </c>
      <c r="H4" s="16">
        <f>B4*G4</f>
        <v>-28296</v>
      </c>
    </row>
    <row r="5" spans="1:8" ht="15">
      <c r="A5" s="28" t="s">
        <v>23</v>
      </c>
      <c r="B5" s="16">
        <v>120</v>
      </c>
      <c r="C5" s="17">
        <v>43498</v>
      </c>
      <c r="D5" s="17">
        <v>43511</v>
      </c>
      <c r="E5" s="17"/>
      <c r="F5" s="17"/>
      <c r="G5" s="1">
        <f aca="true" t="shared" si="0" ref="G5:G68">D5-C5-(F5-E5)</f>
        <v>13</v>
      </c>
      <c r="H5" s="16">
        <f aca="true" t="shared" si="1" ref="H5:H68">B5*G5</f>
        <v>1560</v>
      </c>
    </row>
    <row r="6" spans="1:8" ht="15">
      <c r="A6" s="28" t="s">
        <v>24</v>
      </c>
      <c r="B6" s="16">
        <v>338</v>
      </c>
      <c r="C6" s="17">
        <v>43509</v>
      </c>
      <c r="D6" s="17">
        <v>43511</v>
      </c>
      <c r="E6" s="17"/>
      <c r="F6" s="17"/>
      <c r="G6" s="1">
        <f t="shared" si="0"/>
        <v>2</v>
      </c>
      <c r="H6" s="16">
        <f t="shared" si="1"/>
        <v>676</v>
      </c>
    </row>
    <row r="7" spans="1:8" ht="15">
      <c r="A7" s="28" t="s">
        <v>25</v>
      </c>
      <c r="B7" s="16">
        <v>13.93</v>
      </c>
      <c r="C7" s="17">
        <v>43512</v>
      </c>
      <c r="D7" s="17">
        <v>43511</v>
      </c>
      <c r="E7" s="17"/>
      <c r="F7" s="17"/>
      <c r="G7" s="1">
        <f t="shared" si="0"/>
        <v>-1</v>
      </c>
      <c r="H7" s="16">
        <f t="shared" si="1"/>
        <v>-13.93</v>
      </c>
    </row>
    <row r="8" spans="1:8" ht="15">
      <c r="A8" s="28" t="s">
        <v>26</v>
      </c>
      <c r="B8" s="16">
        <v>2005.26</v>
      </c>
      <c r="C8" s="17">
        <v>43530</v>
      </c>
      <c r="D8" s="17">
        <v>43511</v>
      </c>
      <c r="E8" s="17"/>
      <c r="F8" s="17"/>
      <c r="G8" s="1">
        <f t="shared" si="0"/>
        <v>-19</v>
      </c>
      <c r="H8" s="16">
        <f t="shared" si="1"/>
        <v>-38099.94</v>
      </c>
    </row>
    <row r="9" spans="1:8" ht="15">
      <c r="A9" s="28" t="s">
        <v>27</v>
      </c>
      <c r="B9" s="16">
        <v>416</v>
      </c>
      <c r="C9" s="17">
        <v>43540</v>
      </c>
      <c r="D9" s="17">
        <v>43511</v>
      </c>
      <c r="E9" s="17"/>
      <c r="F9" s="17"/>
      <c r="G9" s="1">
        <f t="shared" si="0"/>
        <v>-29</v>
      </c>
      <c r="H9" s="16">
        <f t="shared" si="1"/>
        <v>-12064</v>
      </c>
    </row>
    <row r="10" spans="1:8" ht="15">
      <c r="A10" s="28" t="s">
        <v>28</v>
      </c>
      <c r="B10" s="16">
        <v>9.49</v>
      </c>
      <c r="C10" s="17">
        <v>43525</v>
      </c>
      <c r="D10" s="17">
        <v>43511</v>
      </c>
      <c r="E10" s="17"/>
      <c r="F10" s="17"/>
      <c r="G10" s="1">
        <f t="shared" si="0"/>
        <v>-14</v>
      </c>
      <c r="H10" s="16">
        <f t="shared" si="1"/>
        <v>-132.86</v>
      </c>
    </row>
    <row r="11" spans="1:8" ht="15">
      <c r="A11" s="28" t="s">
        <v>29</v>
      </c>
      <c r="B11" s="16">
        <v>672</v>
      </c>
      <c r="C11" s="17">
        <v>43530</v>
      </c>
      <c r="D11" s="17">
        <v>43511</v>
      </c>
      <c r="E11" s="17"/>
      <c r="F11" s="17"/>
      <c r="G11" s="1">
        <f t="shared" si="0"/>
        <v>-19</v>
      </c>
      <c r="H11" s="16">
        <f t="shared" si="1"/>
        <v>-12768</v>
      </c>
    </row>
    <row r="12" spans="1:8" ht="15">
      <c r="A12" s="28" t="s">
        <v>30</v>
      </c>
      <c r="B12" s="16">
        <v>513</v>
      </c>
      <c r="C12" s="17">
        <v>43525</v>
      </c>
      <c r="D12" s="17">
        <v>43511</v>
      </c>
      <c r="E12" s="17"/>
      <c r="F12" s="17"/>
      <c r="G12" s="1">
        <f t="shared" si="0"/>
        <v>-14</v>
      </c>
      <c r="H12" s="16">
        <f t="shared" si="1"/>
        <v>-7182</v>
      </c>
    </row>
    <row r="13" spans="1:8" ht="15">
      <c r="A13" s="28" t="s">
        <v>31</v>
      </c>
      <c r="B13" s="16">
        <v>3553</v>
      </c>
      <c r="C13" s="17">
        <v>43562</v>
      </c>
      <c r="D13" s="17">
        <v>43538</v>
      </c>
      <c r="E13" s="17"/>
      <c r="F13" s="17"/>
      <c r="G13" s="1">
        <f t="shared" si="0"/>
        <v>-24</v>
      </c>
      <c r="H13" s="16">
        <f t="shared" si="1"/>
        <v>-85272</v>
      </c>
    </row>
    <row r="14" spans="1:8" ht="15">
      <c r="A14" s="28" t="s">
        <v>32</v>
      </c>
      <c r="B14" s="16">
        <v>200</v>
      </c>
      <c r="C14" s="17">
        <v>43562</v>
      </c>
      <c r="D14" s="17">
        <v>43538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33</v>
      </c>
      <c r="B15" s="16">
        <v>372.73</v>
      </c>
      <c r="C15" s="17">
        <v>43562</v>
      </c>
      <c r="D15" s="17">
        <v>43538</v>
      </c>
      <c r="E15" s="17"/>
      <c r="F15" s="17"/>
      <c r="G15" s="1">
        <f t="shared" si="0"/>
        <v>-24</v>
      </c>
      <c r="H15" s="16">
        <f t="shared" si="1"/>
        <v>-8945.52</v>
      </c>
    </row>
    <row r="16" spans="1:8" ht="15">
      <c r="A16" s="28" t="s">
        <v>34</v>
      </c>
      <c r="B16" s="16">
        <v>2451</v>
      </c>
      <c r="C16" s="17">
        <v>43562</v>
      </c>
      <c r="D16" s="17">
        <v>43538</v>
      </c>
      <c r="E16" s="17"/>
      <c r="F16" s="17"/>
      <c r="G16" s="1">
        <f t="shared" si="0"/>
        <v>-24</v>
      </c>
      <c r="H16" s="16">
        <f t="shared" si="1"/>
        <v>-58824</v>
      </c>
    </row>
    <row r="17" spans="1:8" ht="15">
      <c r="A17" s="28" t="s">
        <v>35</v>
      </c>
      <c r="B17" s="16">
        <v>438</v>
      </c>
      <c r="C17" s="17">
        <v>43562</v>
      </c>
      <c r="D17" s="17">
        <v>43538</v>
      </c>
      <c r="E17" s="17"/>
      <c r="F17" s="17"/>
      <c r="G17" s="1">
        <f t="shared" si="0"/>
        <v>-24</v>
      </c>
      <c r="H17" s="16">
        <f t="shared" si="1"/>
        <v>-10512</v>
      </c>
    </row>
    <row r="18" spans="1:8" ht="15">
      <c r="A18" s="28" t="s">
        <v>36</v>
      </c>
      <c r="B18" s="16">
        <v>2450</v>
      </c>
      <c r="C18" s="17">
        <v>43534</v>
      </c>
      <c r="D18" s="17">
        <v>43538</v>
      </c>
      <c r="E18" s="17"/>
      <c r="F18" s="17"/>
      <c r="G18" s="1">
        <f t="shared" si="0"/>
        <v>4</v>
      </c>
      <c r="H18" s="16">
        <f t="shared" si="1"/>
        <v>9800</v>
      </c>
    </row>
    <row r="19" spans="1:8" ht="15">
      <c r="A19" s="28" t="s">
        <v>37</v>
      </c>
      <c r="B19" s="16">
        <v>2005.26</v>
      </c>
      <c r="C19" s="17">
        <v>43562</v>
      </c>
      <c r="D19" s="17">
        <v>43538</v>
      </c>
      <c r="E19" s="17"/>
      <c r="F19" s="17"/>
      <c r="G19" s="1">
        <f t="shared" si="0"/>
        <v>-24</v>
      </c>
      <c r="H19" s="16">
        <f t="shared" si="1"/>
        <v>-48126.24</v>
      </c>
    </row>
    <row r="20" spans="1:8" ht="15">
      <c r="A20" s="28" t="s">
        <v>38</v>
      </c>
      <c r="B20" s="16">
        <v>384</v>
      </c>
      <c r="C20" s="17">
        <v>43562</v>
      </c>
      <c r="D20" s="17">
        <v>43538</v>
      </c>
      <c r="E20" s="17"/>
      <c r="F20" s="17"/>
      <c r="G20" s="1">
        <f t="shared" si="0"/>
        <v>-24</v>
      </c>
      <c r="H20" s="16">
        <f t="shared" si="1"/>
        <v>-9216</v>
      </c>
    </row>
    <row r="21" spans="1:8" ht="15">
      <c r="A21" s="28" t="s">
        <v>39</v>
      </c>
      <c r="B21" s="16">
        <v>52.46</v>
      </c>
      <c r="C21" s="17">
        <v>43562</v>
      </c>
      <c r="D21" s="17">
        <v>43538</v>
      </c>
      <c r="E21" s="17"/>
      <c r="F21" s="17"/>
      <c r="G21" s="1">
        <f t="shared" si="0"/>
        <v>-24</v>
      </c>
      <c r="H21" s="16">
        <f t="shared" si="1"/>
        <v>-1259.04</v>
      </c>
    </row>
    <row r="22" spans="1:8" ht="15">
      <c r="A22" s="28" t="s">
        <v>40</v>
      </c>
      <c r="B22" s="16">
        <v>560.5</v>
      </c>
      <c r="C22" s="17">
        <v>43540</v>
      </c>
      <c r="D22" s="17">
        <v>43538</v>
      </c>
      <c r="E22" s="17"/>
      <c r="F22" s="17"/>
      <c r="G22" s="1">
        <f t="shared" si="0"/>
        <v>-2</v>
      </c>
      <c r="H22" s="16">
        <f t="shared" si="1"/>
        <v>-1121</v>
      </c>
    </row>
    <row r="23" spans="1:8" ht="15">
      <c r="A23" s="28" t="s">
        <v>41</v>
      </c>
      <c r="B23" s="16">
        <v>988</v>
      </c>
      <c r="C23" s="17">
        <v>43562</v>
      </c>
      <c r="D23" s="17">
        <v>43538</v>
      </c>
      <c r="E23" s="17"/>
      <c r="F23" s="17"/>
      <c r="G23" s="1">
        <f t="shared" si="0"/>
        <v>-24</v>
      </c>
      <c r="H23" s="16">
        <f t="shared" si="1"/>
        <v>-23712</v>
      </c>
    </row>
    <row r="24" spans="1:8" ht="15">
      <c r="A24" s="28" t="s">
        <v>42</v>
      </c>
      <c r="B24" s="16">
        <v>46</v>
      </c>
      <c r="C24" s="17">
        <v>43574</v>
      </c>
      <c r="D24" s="17">
        <v>43544</v>
      </c>
      <c r="E24" s="17"/>
      <c r="F24" s="17"/>
      <c r="G24" s="1">
        <f t="shared" si="0"/>
        <v>-30</v>
      </c>
      <c r="H24" s="16">
        <f t="shared" si="1"/>
        <v>-1380</v>
      </c>
    </row>
    <row r="25" spans="1:8" ht="15">
      <c r="A25" s="28" t="s">
        <v>43</v>
      </c>
      <c r="B25" s="16">
        <v>165</v>
      </c>
      <c r="C25" s="17">
        <v>43468</v>
      </c>
      <c r="D25" s="17">
        <v>43544</v>
      </c>
      <c r="E25" s="17"/>
      <c r="F25" s="17"/>
      <c r="G25" s="1">
        <f t="shared" si="0"/>
        <v>76</v>
      </c>
      <c r="H25" s="16">
        <f t="shared" si="1"/>
        <v>12540</v>
      </c>
    </row>
    <row r="26" spans="1:8" ht="15">
      <c r="A26" s="28" t="s">
        <v>44</v>
      </c>
      <c r="B26" s="16">
        <v>49</v>
      </c>
      <c r="C26" s="17">
        <v>43574</v>
      </c>
      <c r="D26" s="17">
        <v>43544</v>
      </c>
      <c r="E26" s="17"/>
      <c r="F26" s="17"/>
      <c r="G26" s="1">
        <f t="shared" si="0"/>
        <v>-30</v>
      </c>
      <c r="H26" s="16">
        <f t="shared" si="1"/>
        <v>-1470</v>
      </c>
    </row>
    <row r="27" spans="1:8" ht="15">
      <c r="A27" s="28" t="s">
        <v>45</v>
      </c>
      <c r="B27" s="16">
        <v>240</v>
      </c>
      <c r="C27" s="17">
        <v>43574</v>
      </c>
      <c r="D27" s="17">
        <v>43544</v>
      </c>
      <c r="E27" s="17"/>
      <c r="F27" s="17"/>
      <c r="G27" s="1">
        <f t="shared" si="0"/>
        <v>-30</v>
      </c>
      <c r="H27" s="16">
        <f t="shared" si="1"/>
        <v>-7200</v>
      </c>
    </row>
    <row r="28" spans="1:8" ht="15">
      <c r="A28" s="28" t="s">
        <v>46</v>
      </c>
      <c r="B28" s="16">
        <v>2456.8</v>
      </c>
      <c r="C28" s="17">
        <v>43559</v>
      </c>
      <c r="D28" s="17">
        <v>43538</v>
      </c>
      <c r="E28" s="17"/>
      <c r="F28" s="17"/>
      <c r="G28" s="1">
        <f t="shared" si="0"/>
        <v>-21</v>
      </c>
      <c r="H28" s="16">
        <f t="shared" si="1"/>
        <v>-51592.8</v>
      </c>
    </row>
    <row r="29" spans="1:8" ht="15">
      <c r="A29" s="28" t="s">
        <v>47</v>
      </c>
      <c r="B29" s="16">
        <v>2439.5</v>
      </c>
      <c r="C29" s="17">
        <v>43541</v>
      </c>
      <c r="D29" s="17">
        <v>43538</v>
      </c>
      <c r="E29" s="17"/>
      <c r="F29" s="17"/>
      <c r="G29" s="1">
        <f t="shared" si="0"/>
        <v>-3</v>
      </c>
      <c r="H29" s="16">
        <f t="shared" si="1"/>
        <v>-7318.5</v>
      </c>
    </row>
    <row r="30" spans="1:8" ht="15">
      <c r="A30" s="28" t="s">
        <v>48</v>
      </c>
      <c r="B30" s="16">
        <v>328.5</v>
      </c>
      <c r="C30" s="17">
        <v>43558</v>
      </c>
      <c r="D30" s="17">
        <v>43538</v>
      </c>
      <c r="E30" s="17"/>
      <c r="F30" s="17"/>
      <c r="G30" s="1">
        <f t="shared" si="0"/>
        <v>-20</v>
      </c>
      <c r="H30" s="16">
        <f t="shared" si="1"/>
        <v>-6570</v>
      </c>
    </row>
    <row r="31" spans="1:8" ht="15">
      <c r="A31" s="28" t="s">
        <v>49</v>
      </c>
      <c r="B31" s="16">
        <v>162.8</v>
      </c>
      <c r="C31" s="17">
        <v>43554</v>
      </c>
      <c r="D31" s="17">
        <v>43538</v>
      </c>
      <c r="E31" s="17"/>
      <c r="F31" s="17"/>
      <c r="G31" s="1">
        <f t="shared" si="0"/>
        <v>-16</v>
      </c>
      <c r="H31" s="16">
        <f t="shared" si="1"/>
        <v>-2604.8</v>
      </c>
    </row>
    <row r="32" spans="1:8" ht="15">
      <c r="A32" s="28" t="s">
        <v>50</v>
      </c>
      <c r="B32" s="16">
        <v>1557</v>
      </c>
      <c r="C32" s="17">
        <v>43554</v>
      </c>
      <c r="D32" s="17">
        <v>43544</v>
      </c>
      <c r="E32" s="17"/>
      <c r="F32" s="17"/>
      <c r="G32" s="1">
        <f t="shared" si="0"/>
        <v>-10</v>
      </c>
      <c r="H32" s="16">
        <f t="shared" si="1"/>
        <v>-15570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6.8515625" style="0" customWidth="1"/>
    <col min="6" max="6" width="15.421875" style="0" hidden="1" customWidth="1"/>
    <col min="7" max="7" width="16.28125" style="0" customWidth="1"/>
    <col min="8" max="8" width="14.28125" style="0" customWidth="1"/>
  </cols>
  <sheetData>
    <row r="1" spans="2:8" ht="15">
      <c r="B1" s="19">
        <v>51192.59</v>
      </c>
      <c r="C1">
        <v>68</v>
      </c>
      <c r="G1" s="20">
        <v>-17.331</v>
      </c>
      <c r="H1" s="19">
        <v>-887242.57</v>
      </c>
    </row>
    <row r="3" spans="1:8" s="15" customFormat="1" ht="60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51</v>
      </c>
      <c r="B4" s="16">
        <v>259.81</v>
      </c>
      <c r="C4" s="17">
        <v>43576</v>
      </c>
      <c r="D4" s="17">
        <v>43556</v>
      </c>
      <c r="E4" s="17"/>
      <c r="F4" s="17"/>
      <c r="G4" s="1">
        <v>-20</v>
      </c>
      <c r="H4" s="16">
        <v>-5196.2</v>
      </c>
    </row>
    <row r="5" spans="1:8" ht="15">
      <c r="A5" s="28" t="s">
        <v>52</v>
      </c>
      <c r="B5" s="16">
        <v>241.92</v>
      </c>
      <c r="C5" s="17">
        <v>43576</v>
      </c>
      <c r="D5" s="17">
        <v>43556</v>
      </c>
      <c r="E5" s="17"/>
      <c r="F5" s="17"/>
      <c r="G5" s="1">
        <v>-20</v>
      </c>
      <c r="H5" s="16">
        <v>-4838.4</v>
      </c>
    </row>
    <row r="6" spans="1:8" ht="15">
      <c r="A6" s="28" t="s">
        <v>53</v>
      </c>
      <c r="B6" s="16">
        <v>461.5</v>
      </c>
      <c r="C6" s="17">
        <v>43562</v>
      </c>
      <c r="D6" s="17">
        <v>43556</v>
      </c>
      <c r="E6" s="17"/>
      <c r="F6" s="17"/>
      <c r="G6" s="1">
        <v>-6</v>
      </c>
      <c r="H6" s="16">
        <v>-2769</v>
      </c>
    </row>
    <row r="7" spans="1:8" ht="15">
      <c r="A7" s="28" t="s">
        <v>54</v>
      </c>
      <c r="B7" s="16">
        <v>732</v>
      </c>
      <c r="C7" s="17">
        <v>43583</v>
      </c>
      <c r="D7" s="17">
        <v>43556</v>
      </c>
      <c r="E7" s="17"/>
      <c r="F7" s="17"/>
      <c r="G7" s="1">
        <v>-27</v>
      </c>
      <c r="H7" s="16">
        <v>-19764</v>
      </c>
    </row>
    <row r="8" spans="1:8" ht="15">
      <c r="A8" s="28" t="s">
        <v>55</v>
      </c>
      <c r="B8" s="16">
        <v>1730</v>
      </c>
      <c r="C8" s="17">
        <v>43583</v>
      </c>
      <c r="D8" s="17">
        <v>43556</v>
      </c>
      <c r="E8" s="17"/>
      <c r="F8" s="17"/>
      <c r="G8" s="1">
        <v>-27</v>
      </c>
      <c r="H8" s="16">
        <v>-46710</v>
      </c>
    </row>
    <row r="9" spans="1:8" ht="15">
      <c r="A9" s="28" t="s">
        <v>56</v>
      </c>
      <c r="B9" s="16">
        <v>593.5</v>
      </c>
      <c r="C9" s="17">
        <v>43583</v>
      </c>
      <c r="D9" s="17">
        <v>43556</v>
      </c>
      <c r="E9" s="17"/>
      <c r="F9" s="17"/>
      <c r="G9" s="1">
        <v>-27</v>
      </c>
      <c r="H9" s="16">
        <v>-16024.5</v>
      </c>
    </row>
    <row r="10" spans="1:8" ht="15">
      <c r="A10" s="28" t="s">
        <v>57</v>
      </c>
      <c r="B10" s="16">
        <v>4.89</v>
      </c>
      <c r="C10" s="17">
        <v>43583</v>
      </c>
      <c r="D10" s="17">
        <v>43556</v>
      </c>
      <c r="E10" s="17"/>
      <c r="F10" s="17"/>
      <c r="G10" s="1">
        <v>-27</v>
      </c>
      <c r="H10" s="16">
        <v>-132.03</v>
      </c>
    </row>
    <row r="11" spans="1:8" ht="15">
      <c r="A11" s="28" t="s">
        <v>58</v>
      </c>
      <c r="B11" s="16">
        <v>2005.26</v>
      </c>
      <c r="C11" s="17">
        <v>43588</v>
      </c>
      <c r="D11" s="17">
        <v>43570</v>
      </c>
      <c r="E11" s="17"/>
      <c r="F11" s="17"/>
      <c r="G11" s="1">
        <v>-18</v>
      </c>
      <c r="H11" s="16">
        <v>-36094.68</v>
      </c>
    </row>
    <row r="12" spans="1:8" ht="15">
      <c r="A12" s="28" t="s">
        <v>59</v>
      </c>
      <c r="B12" s="16">
        <v>741</v>
      </c>
      <c r="C12" s="17">
        <v>43588</v>
      </c>
      <c r="D12" s="17">
        <v>43570</v>
      </c>
      <c r="E12" s="17"/>
      <c r="F12" s="17"/>
      <c r="G12" s="1">
        <v>-18</v>
      </c>
      <c r="H12" s="16">
        <v>-13338</v>
      </c>
    </row>
    <row r="13" spans="1:8" ht="15">
      <c r="A13" s="28" t="s">
        <v>60</v>
      </c>
      <c r="B13" s="16">
        <v>348</v>
      </c>
      <c r="C13" s="17">
        <v>43588</v>
      </c>
      <c r="D13" s="17">
        <v>43570</v>
      </c>
      <c r="E13" s="17"/>
      <c r="F13" s="17"/>
      <c r="G13" s="1">
        <v>-18</v>
      </c>
      <c r="H13" s="16">
        <v>-6264</v>
      </c>
    </row>
    <row r="14" spans="1:8" ht="15">
      <c r="A14" s="28" t="s">
        <v>61</v>
      </c>
      <c r="B14" s="16">
        <v>288</v>
      </c>
      <c r="C14" s="17">
        <v>43596</v>
      </c>
      <c r="D14" s="17">
        <v>43570</v>
      </c>
      <c r="E14" s="17"/>
      <c r="F14" s="17"/>
      <c r="G14" s="1">
        <v>-26</v>
      </c>
      <c r="H14" s="16">
        <v>-7488</v>
      </c>
    </row>
    <row r="15" spans="1:8" ht="15">
      <c r="A15" s="28" t="s">
        <v>62</v>
      </c>
      <c r="B15" s="16">
        <v>7289</v>
      </c>
      <c r="C15" s="17">
        <v>43596</v>
      </c>
      <c r="D15" s="17">
        <v>43570</v>
      </c>
      <c r="E15" s="17"/>
      <c r="F15" s="17"/>
      <c r="G15" s="1">
        <v>-26</v>
      </c>
      <c r="H15" s="16">
        <v>-189514</v>
      </c>
    </row>
    <row r="16" spans="1:8" ht="15">
      <c r="A16" s="28" t="s">
        <v>63</v>
      </c>
      <c r="B16" s="16">
        <v>345</v>
      </c>
      <c r="C16" s="17">
        <v>43534</v>
      </c>
      <c r="D16" s="17">
        <v>43570</v>
      </c>
      <c r="E16" s="17"/>
      <c r="F16" s="17"/>
      <c r="G16" s="1">
        <v>36</v>
      </c>
      <c r="H16" s="16">
        <v>12420</v>
      </c>
    </row>
    <row r="17" spans="1:8" ht="15">
      <c r="A17" s="28" t="s">
        <v>64</v>
      </c>
      <c r="B17" s="16">
        <v>350</v>
      </c>
      <c r="C17" s="17">
        <v>43534</v>
      </c>
      <c r="D17" s="17">
        <v>43570</v>
      </c>
      <c r="E17" s="17"/>
      <c r="F17" s="17"/>
      <c r="G17" s="1">
        <v>36</v>
      </c>
      <c r="H17" s="16">
        <v>12600</v>
      </c>
    </row>
    <row r="18" spans="1:8" ht="15">
      <c r="A18" s="28" t="s">
        <v>65</v>
      </c>
      <c r="B18" s="16">
        <v>335</v>
      </c>
      <c r="C18" s="17">
        <v>43534</v>
      </c>
      <c r="D18" s="17">
        <v>43570</v>
      </c>
      <c r="E18" s="17"/>
      <c r="F18" s="17"/>
      <c r="G18" s="1">
        <v>36</v>
      </c>
      <c r="H18" s="16">
        <v>12060</v>
      </c>
    </row>
    <row r="19" spans="1:8" ht="15">
      <c r="A19" s="28" t="s">
        <v>66</v>
      </c>
      <c r="B19" s="16">
        <v>3000</v>
      </c>
      <c r="C19" s="17">
        <v>43609</v>
      </c>
      <c r="D19" s="17">
        <v>43579</v>
      </c>
      <c r="E19" s="17"/>
      <c r="F19" s="17"/>
      <c r="G19" s="1">
        <v>-30</v>
      </c>
      <c r="H19" s="16">
        <v>-90000</v>
      </c>
    </row>
    <row r="20" spans="1:8" ht="15">
      <c r="A20" s="28" t="s">
        <v>67</v>
      </c>
      <c r="B20" s="16">
        <v>1507.4</v>
      </c>
      <c r="C20" s="17">
        <v>43604</v>
      </c>
      <c r="D20" s="17">
        <v>43579</v>
      </c>
      <c r="E20" s="17"/>
      <c r="F20" s="17"/>
      <c r="G20" s="1">
        <v>-25</v>
      </c>
      <c r="H20" s="16">
        <v>-37685</v>
      </c>
    </row>
    <row r="21" spans="1:8" ht="15">
      <c r="A21" s="28" t="s">
        <v>68</v>
      </c>
      <c r="B21" s="16">
        <v>2610</v>
      </c>
      <c r="C21" s="17">
        <v>43609</v>
      </c>
      <c r="D21" s="17">
        <v>43579</v>
      </c>
      <c r="E21" s="17"/>
      <c r="F21" s="17"/>
      <c r="G21" s="1">
        <v>-30</v>
      </c>
      <c r="H21" s="16">
        <v>-78300</v>
      </c>
    </row>
    <row r="22" spans="1:8" ht="15">
      <c r="A22" s="28" t="s">
        <v>69</v>
      </c>
      <c r="B22" s="16">
        <v>331.5</v>
      </c>
      <c r="C22" s="17">
        <v>43624</v>
      </c>
      <c r="D22" s="17">
        <v>43598</v>
      </c>
      <c r="E22" s="17"/>
      <c r="F22" s="17"/>
      <c r="G22" s="1">
        <v>-26</v>
      </c>
      <c r="H22" s="16">
        <v>-8619</v>
      </c>
    </row>
    <row r="23" spans="1:8" ht="15">
      <c r="A23" s="28" t="s">
        <v>70</v>
      </c>
      <c r="B23" s="16">
        <v>370.5</v>
      </c>
      <c r="C23" s="17">
        <v>43625</v>
      </c>
      <c r="D23" s="17">
        <v>43598</v>
      </c>
      <c r="E23" s="17"/>
      <c r="F23" s="17"/>
      <c r="G23" s="1">
        <v>-27</v>
      </c>
      <c r="H23" s="16">
        <v>-10003.5</v>
      </c>
    </row>
    <row r="24" spans="1:8" ht="15">
      <c r="A24" s="28" t="s">
        <v>71</v>
      </c>
      <c r="B24" s="16">
        <v>36.87</v>
      </c>
      <c r="C24" s="17">
        <v>43596</v>
      </c>
      <c r="D24" s="17">
        <v>43598</v>
      </c>
      <c r="E24" s="17"/>
      <c r="F24" s="17"/>
      <c r="G24" s="1">
        <v>2</v>
      </c>
      <c r="H24" s="16">
        <v>73.74</v>
      </c>
    </row>
    <row r="25" spans="1:8" ht="15">
      <c r="A25" s="28" t="s">
        <v>72</v>
      </c>
      <c r="B25" s="16">
        <v>147.9</v>
      </c>
      <c r="C25" s="17">
        <v>43596</v>
      </c>
      <c r="D25" s="17">
        <v>43598</v>
      </c>
      <c r="E25" s="17"/>
      <c r="F25" s="17"/>
      <c r="G25" s="1">
        <v>2</v>
      </c>
      <c r="H25" s="16">
        <v>295.8</v>
      </c>
    </row>
    <row r="26" spans="1:8" ht="15">
      <c r="A26" s="28" t="s">
        <v>73</v>
      </c>
      <c r="B26" s="16">
        <v>3694.1</v>
      </c>
      <c r="C26" s="17">
        <v>43593</v>
      </c>
      <c r="D26" s="17">
        <v>43570</v>
      </c>
      <c r="E26" s="17"/>
      <c r="F26" s="17"/>
      <c r="G26" s="1">
        <v>-23</v>
      </c>
      <c r="H26" s="16">
        <v>-84964.3</v>
      </c>
    </row>
    <row r="27" spans="1:8" ht="15">
      <c r="A27" s="28" t="s">
        <v>74</v>
      </c>
      <c r="B27" s="16">
        <v>406.95</v>
      </c>
      <c r="C27" s="17">
        <v>43622</v>
      </c>
      <c r="D27" s="17">
        <v>43598</v>
      </c>
      <c r="E27" s="17"/>
      <c r="F27" s="17"/>
      <c r="G27" s="1">
        <v>-24</v>
      </c>
      <c r="H27" s="16">
        <v>-9766.8</v>
      </c>
    </row>
    <row r="28" spans="1:8" ht="15">
      <c r="A28" s="28" t="s">
        <v>75</v>
      </c>
      <c r="B28" s="16">
        <v>1330.96</v>
      </c>
      <c r="C28" s="17">
        <v>43628</v>
      </c>
      <c r="D28" s="17">
        <v>43598</v>
      </c>
      <c r="E28" s="17"/>
      <c r="F28" s="17"/>
      <c r="G28" s="1">
        <v>-30</v>
      </c>
      <c r="H28" s="16">
        <v>-39928.8</v>
      </c>
    </row>
    <row r="29" spans="1:8" ht="15">
      <c r="A29" s="28" t="s">
        <v>76</v>
      </c>
      <c r="B29" s="16">
        <v>596.75</v>
      </c>
      <c r="C29" s="17">
        <v>43618</v>
      </c>
      <c r="D29" s="17">
        <v>43598</v>
      </c>
      <c r="E29" s="17"/>
      <c r="F29" s="17"/>
      <c r="G29" s="1">
        <v>-20</v>
      </c>
      <c r="H29" s="16">
        <v>-11935</v>
      </c>
    </row>
    <row r="30" spans="1:8" ht="15">
      <c r="A30" s="28" t="s">
        <v>77</v>
      </c>
      <c r="B30" s="16">
        <v>199.78</v>
      </c>
      <c r="C30" s="17">
        <v>43622</v>
      </c>
      <c r="D30" s="17">
        <v>43598</v>
      </c>
      <c r="E30" s="17"/>
      <c r="F30" s="17"/>
      <c r="G30" s="1">
        <v>-24</v>
      </c>
      <c r="H30" s="16">
        <v>-4794.72</v>
      </c>
    </row>
    <row r="31" spans="1:8" ht="15">
      <c r="A31" s="28" t="s">
        <v>78</v>
      </c>
      <c r="B31" s="16">
        <v>571.41</v>
      </c>
      <c r="C31" s="17">
        <v>43622</v>
      </c>
      <c r="D31" s="17">
        <v>43598</v>
      </c>
      <c r="E31" s="17"/>
      <c r="F31" s="17"/>
      <c r="G31" s="1">
        <v>-24</v>
      </c>
      <c r="H31" s="16">
        <v>-13713.84</v>
      </c>
    </row>
    <row r="32" spans="1:8" ht="15">
      <c r="A32" s="28" t="s">
        <v>79</v>
      </c>
      <c r="B32" s="16">
        <v>230.8</v>
      </c>
      <c r="C32" s="17">
        <v>43622</v>
      </c>
      <c r="D32" s="17">
        <v>43598</v>
      </c>
      <c r="E32" s="17"/>
      <c r="F32" s="17"/>
      <c r="G32" s="1">
        <v>-24</v>
      </c>
      <c r="H32" s="16">
        <v>-5539.2</v>
      </c>
    </row>
    <row r="33" spans="1:8" ht="15">
      <c r="A33" s="28" t="s">
        <v>80</v>
      </c>
      <c r="B33" s="16">
        <v>201.95</v>
      </c>
      <c r="C33" s="17">
        <v>43622</v>
      </c>
      <c r="D33" s="17">
        <v>43598</v>
      </c>
      <c r="E33" s="17"/>
      <c r="F33" s="17"/>
      <c r="G33" s="1">
        <v>-24</v>
      </c>
      <c r="H33" s="16">
        <v>-4846.8</v>
      </c>
    </row>
    <row r="34" spans="1:8" ht="15">
      <c r="A34" s="28" t="s">
        <v>81</v>
      </c>
      <c r="B34" s="16">
        <v>249.72</v>
      </c>
      <c r="C34" s="17">
        <v>43618</v>
      </c>
      <c r="D34" s="17">
        <v>43598</v>
      </c>
      <c r="E34" s="17"/>
      <c r="F34" s="17"/>
      <c r="G34" s="1">
        <v>-20</v>
      </c>
      <c r="H34" s="16">
        <v>-4994.4</v>
      </c>
    </row>
    <row r="35" spans="1:8" ht="15">
      <c r="A35" s="28" t="s">
        <v>82</v>
      </c>
      <c r="B35" s="16">
        <v>182.79</v>
      </c>
      <c r="C35" s="17">
        <v>43604</v>
      </c>
      <c r="D35" s="17">
        <v>43598</v>
      </c>
      <c r="E35" s="17"/>
      <c r="F35" s="17"/>
      <c r="G35" s="1">
        <v>-6</v>
      </c>
      <c r="H35" s="16">
        <v>-1096.74</v>
      </c>
    </row>
    <row r="36" spans="1:8" ht="15">
      <c r="A36" s="28" t="s">
        <v>83</v>
      </c>
      <c r="B36" s="16">
        <v>2005.26</v>
      </c>
      <c r="C36" s="17">
        <v>43618</v>
      </c>
      <c r="D36" s="17">
        <v>43598</v>
      </c>
      <c r="E36" s="17"/>
      <c r="F36" s="17"/>
      <c r="G36" s="1">
        <v>-20</v>
      </c>
      <c r="H36" s="16">
        <v>-40105.2</v>
      </c>
    </row>
    <row r="37" spans="1:8" ht="15">
      <c r="A37" s="28" t="s">
        <v>84</v>
      </c>
      <c r="B37" s="16">
        <v>97.2</v>
      </c>
      <c r="C37" s="17">
        <v>43649</v>
      </c>
      <c r="D37" s="17">
        <v>43635</v>
      </c>
      <c r="E37" s="17"/>
      <c r="F37" s="17"/>
      <c r="G37" s="1">
        <v>-14</v>
      </c>
      <c r="H37" s="16">
        <v>-1360.8</v>
      </c>
    </row>
    <row r="38" spans="1:8" ht="15">
      <c r="A38" s="28" t="s">
        <v>85</v>
      </c>
      <c r="B38" s="16">
        <v>2005.26</v>
      </c>
      <c r="C38" s="17">
        <v>43649</v>
      </c>
      <c r="D38" s="17">
        <v>43635</v>
      </c>
      <c r="E38" s="17"/>
      <c r="F38" s="17"/>
      <c r="G38" s="1">
        <v>-14</v>
      </c>
      <c r="H38" s="16">
        <v>-28073.64</v>
      </c>
    </row>
    <row r="39" spans="1:8" ht="15">
      <c r="A39" s="28" t="s">
        <v>86</v>
      </c>
      <c r="B39" s="16">
        <v>153.3</v>
      </c>
      <c r="C39" s="17">
        <v>43638</v>
      </c>
      <c r="D39" s="17">
        <v>43635</v>
      </c>
      <c r="E39" s="17"/>
      <c r="F39" s="17"/>
      <c r="G39" s="1">
        <v>-3</v>
      </c>
      <c r="H39" s="16">
        <v>-459.9</v>
      </c>
    </row>
    <row r="40" spans="1:8" ht="15">
      <c r="A40" s="28" t="s">
        <v>87</v>
      </c>
      <c r="B40" s="16">
        <v>153.3</v>
      </c>
      <c r="C40" s="17">
        <v>43618</v>
      </c>
      <c r="D40" s="17">
        <v>43635</v>
      </c>
      <c r="E40" s="17"/>
      <c r="F40" s="17"/>
      <c r="G40" s="1">
        <v>17</v>
      </c>
      <c r="H40" s="16">
        <v>2606.1</v>
      </c>
    </row>
    <row r="41" spans="1:8" ht="15">
      <c r="A41" s="28" t="s">
        <v>88</v>
      </c>
      <c r="B41" s="16">
        <v>300</v>
      </c>
      <c r="C41" s="17">
        <v>43646</v>
      </c>
      <c r="D41" s="17">
        <v>43635</v>
      </c>
      <c r="E41" s="17"/>
      <c r="F41" s="17"/>
      <c r="G41" s="1">
        <v>-11</v>
      </c>
      <c r="H41" s="16">
        <v>-3300</v>
      </c>
    </row>
    <row r="42" spans="1:8" ht="15">
      <c r="A42" s="28" t="s">
        <v>89</v>
      </c>
      <c r="B42" s="16">
        <v>1100</v>
      </c>
      <c r="C42" s="17">
        <v>43645</v>
      </c>
      <c r="D42" s="17">
        <v>43635</v>
      </c>
      <c r="E42" s="17"/>
      <c r="F42" s="17"/>
      <c r="G42" s="1">
        <v>-10</v>
      </c>
      <c r="H42" s="16">
        <v>-11000</v>
      </c>
    </row>
    <row r="43" spans="1:8" ht="15">
      <c r="A43" s="28" t="s">
        <v>90</v>
      </c>
      <c r="B43" s="16">
        <v>480</v>
      </c>
      <c r="C43" s="17">
        <v>43645</v>
      </c>
      <c r="D43" s="17">
        <v>43635</v>
      </c>
      <c r="E43" s="17"/>
      <c r="F43" s="17"/>
      <c r="G43" s="1">
        <v>-10</v>
      </c>
      <c r="H43" s="16">
        <v>-4800</v>
      </c>
    </row>
    <row r="44" spans="1:8" ht="15">
      <c r="A44" s="28" t="s">
        <v>91</v>
      </c>
      <c r="B44" s="16">
        <v>1188.7</v>
      </c>
      <c r="C44" s="17">
        <v>43638</v>
      </c>
      <c r="D44" s="17">
        <v>43635</v>
      </c>
      <c r="E44" s="17"/>
      <c r="F44" s="17"/>
      <c r="G44" s="1">
        <v>-3</v>
      </c>
      <c r="H44" s="16">
        <v>-3566.1</v>
      </c>
    </row>
    <row r="45" spans="1:8" ht="15">
      <c r="A45" s="28" t="s">
        <v>92</v>
      </c>
      <c r="B45" s="16">
        <v>650</v>
      </c>
      <c r="C45" s="17">
        <v>43604</v>
      </c>
      <c r="D45" s="17">
        <v>43635</v>
      </c>
      <c r="E45" s="17"/>
      <c r="F45" s="17"/>
      <c r="G45" s="1">
        <v>31</v>
      </c>
      <c r="H45" s="16">
        <v>20150</v>
      </c>
    </row>
    <row r="46" spans="1:8" ht="15">
      <c r="A46" s="28" t="s">
        <v>93</v>
      </c>
      <c r="B46" s="16">
        <v>460.75</v>
      </c>
      <c r="C46" s="17">
        <v>43618</v>
      </c>
      <c r="D46" s="17">
        <v>43635</v>
      </c>
      <c r="E46" s="17"/>
      <c r="F46" s="17"/>
      <c r="G46" s="1">
        <v>17</v>
      </c>
      <c r="H46" s="16">
        <v>7832.75</v>
      </c>
    </row>
    <row r="47" spans="1:8" ht="15">
      <c r="A47" s="28" t="s">
        <v>94</v>
      </c>
      <c r="B47" s="16">
        <v>498.75</v>
      </c>
      <c r="C47" s="17">
        <v>43638</v>
      </c>
      <c r="D47" s="17">
        <v>43635</v>
      </c>
      <c r="E47" s="17"/>
      <c r="F47" s="17"/>
      <c r="G47" s="1">
        <v>-3</v>
      </c>
      <c r="H47" s="16">
        <v>-1496.25</v>
      </c>
    </row>
    <row r="48" spans="1:8" ht="15">
      <c r="A48" s="28" t="s">
        <v>95</v>
      </c>
      <c r="B48" s="16">
        <v>780</v>
      </c>
      <c r="C48" s="17">
        <v>43604</v>
      </c>
      <c r="D48" s="17">
        <v>43635</v>
      </c>
      <c r="E48" s="17"/>
      <c r="F48" s="17"/>
      <c r="G48" s="1">
        <v>31</v>
      </c>
      <c r="H48" s="16">
        <v>24180</v>
      </c>
    </row>
    <row r="49" spans="1:8" ht="15">
      <c r="A49" s="28" t="s">
        <v>96</v>
      </c>
      <c r="B49" s="16">
        <v>474.5</v>
      </c>
      <c r="C49" s="17">
        <v>43660</v>
      </c>
      <c r="D49" s="17">
        <v>43635</v>
      </c>
      <c r="E49" s="17"/>
      <c r="F49" s="17"/>
      <c r="G49" s="1">
        <v>-25</v>
      </c>
      <c r="H49" s="16">
        <v>-11862.5</v>
      </c>
    </row>
    <row r="50" spans="1:8" ht="15">
      <c r="A50" s="28" t="s">
        <v>97</v>
      </c>
      <c r="B50" s="16">
        <v>995.92</v>
      </c>
      <c r="C50" s="17">
        <v>43660</v>
      </c>
      <c r="D50" s="17">
        <v>43635</v>
      </c>
      <c r="E50" s="17"/>
      <c r="F50" s="17"/>
      <c r="G50" s="1">
        <v>-25</v>
      </c>
      <c r="H50" s="16">
        <v>-24898</v>
      </c>
    </row>
    <row r="51" spans="1:8" ht="15">
      <c r="A51" s="28" t="s">
        <v>98</v>
      </c>
      <c r="B51" s="16">
        <v>940.5</v>
      </c>
      <c r="C51" s="17">
        <v>43660</v>
      </c>
      <c r="D51" s="17">
        <v>43635</v>
      </c>
      <c r="E51" s="17"/>
      <c r="F51" s="17"/>
      <c r="G51" s="1">
        <v>-25</v>
      </c>
      <c r="H51" s="16">
        <v>-23512.5</v>
      </c>
    </row>
    <row r="52" spans="1:8" ht="15">
      <c r="A52" s="28" t="s">
        <v>99</v>
      </c>
      <c r="B52" s="16">
        <v>208.1</v>
      </c>
      <c r="C52" s="17">
        <v>43660</v>
      </c>
      <c r="D52" s="17">
        <v>43635</v>
      </c>
      <c r="E52" s="17"/>
      <c r="F52" s="17"/>
      <c r="G52" s="1">
        <v>-25</v>
      </c>
      <c r="H52" s="16">
        <v>-5202.5</v>
      </c>
    </row>
    <row r="53" spans="1:8" ht="15">
      <c r="A53" s="28" t="s">
        <v>100</v>
      </c>
      <c r="B53" s="16">
        <v>116.6</v>
      </c>
      <c r="C53" s="17">
        <v>43660</v>
      </c>
      <c r="D53" s="17">
        <v>43635</v>
      </c>
      <c r="E53" s="17"/>
      <c r="F53" s="17"/>
      <c r="G53" s="1">
        <v>-25</v>
      </c>
      <c r="H53" s="16">
        <v>-2915</v>
      </c>
    </row>
    <row r="54" spans="1:8" ht="15">
      <c r="A54" s="28" t="s">
        <v>101</v>
      </c>
      <c r="B54" s="16">
        <v>672</v>
      </c>
      <c r="C54" s="17">
        <v>43665</v>
      </c>
      <c r="D54" s="17">
        <v>43635</v>
      </c>
      <c r="E54" s="17"/>
      <c r="F54" s="17"/>
      <c r="G54" s="1">
        <v>-30</v>
      </c>
      <c r="H54" s="16">
        <v>-20160</v>
      </c>
    </row>
    <row r="55" spans="1:8" ht="15">
      <c r="A55" s="28" t="s">
        <v>102</v>
      </c>
      <c r="B55" s="16">
        <v>544.55</v>
      </c>
      <c r="C55" s="17">
        <v>43638</v>
      </c>
      <c r="D55" s="17">
        <v>43642</v>
      </c>
      <c r="E55" s="17"/>
      <c r="F55" s="17"/>
      <c r="G55" s="1">
        <v>4</v>
      </c>
      <c r="H55" s="16">
        <v>2178.2</v>
      </c>
    </row>
    <row r="56" spans="1:8" ht="15">
      <c r="A56" s="28" t="s">
        <v>103</v>
      </c>
      <c r="B56" s="16">
        <v>967.14</v>
      </c>
      <c r="C56" s="17">
        <v>43638</v>
      </c>
      <c r="D56" s="17">
        <v>43642</v>
      </c>
      <c r="E56" s="17"/>
      <c r="F56" s="17"/>
      <c r="G56" s="1">
        <v>4</v>
      </c>
      <c r="H56" s="16">
        <v>3868.56</v>
      </c>
    </row>
    <row r="57" spans="1:8" ht="15">
      <c r="A57" s="28" t="s">
        <v>104</v>
      </c>
      <c r="B57" s="16">
        <v>480.97</v>
      </c>
      <c r="C57" s="17">
        <v>43638</v>
      </c>
      <c r="D57" s="17">
        <v>43642</v>
      </c>
      <c r="E57" s="17"/>
      <c r="F57" s="17"/>
      <c r="G57" s="1">
        <v>4</v>
      </c>
      <c r="H57" s="16">
        <v>1923.88</v>
      </c>
    </row>
    <row r="58" spans="1:8" ht="15">
      <c r="A58" s="28" t="s">
        <v>105</v>
      </c>
      <c r="B58" s="16">
        <v>686.9</v>
      </c>
      <c r="C58" s="17">
        <v>43638</v>
      </c>
      <c r="D58" s="17">
        <v>43642</v>
      </c>
      <c r="E58" s="17"/>
      <c r="F58" s="17"/>
      <c r="G58" s="1">
        <v>4</v>
      </c>
      <c r="H58" s="16">
        <v>2747.6</v>
      </c>
    </row>
    <row r="59" spans="1:8" ht="15">
      <c r="A59" s="28" t="s">
        <v>106</v>
      </c>
      <c r="B59" s="16">
        <v>40.54</v>
      </c>
      <c r="C59" s="17">
        <v>43646</v>
      </c>
      <c r="D59" s="17">
        <v>43642</v>
      </c>
      <c r="E59" s="17"/>
      <c r="F59" s="17"/>
      <c r="G59" s="1">
        <v>-4</v>
      </c>
      <c r="H59" s="16">
        <v>-162.16</v>
      </c>
    </row>
    <row r="60" spans="1:8" ht="15">
      <c r="A60" s="28" t="s">
        <v>107</v>
      </c>
      <c r="B60" s="16">
        <v>76.04</v>
      </c>
      <c r="C60" s="17">
        <v>43646</v>
      </c>
      <c r="D60" s="17">
        <v>43642</v>
      </c>
      <c r="E60" s="17"/>
      <c r="F60" s="17"/>
      <c r="G60" s="1">
        <v>-4</v>
      </c>
      <c r="H60" s="16">
        <v>-304.16</v>
      </c>
    </row>
    <row r="61" spans="1:8" ht="15">
      <c r="A61" s="28" t="s">
        <v>108</v>
      </c>
      <c r="B61" s="16">
        <v>28.9</v>
      </c>
      <c r="C61" s="17">
        <v>43660</v>
      </c>
      <c r="D61" s="17">
        <v>43642</v>
      </c>
      <c r="E61" s="17"/>
      <c r="F61" s="17"/>
      <c r="G61" s="1">
        <v>-18</v>
      </c>
      <c r="H61" s="16">
        <v>-520.2</v>
      </c>
    </row>
    <row r="62" spans="1:8" ht="15">
      <c r="A62" s="28" t="s">
        <v>109</v>
      </c>
      <c r="B62" s="16">
        <v>1560.51</v>
      </c>
      <c r="C62" s="17">
        <v>43660</v>
      </c>
      <c r="D62" s="17">
        <v>43642</v>
      </c>
      <c r="E62" s="17"/>
      <c r="F62" s="17"/>
      <c r="G62" s="1">
        <v>-18</v>
      </c>
      <c r="H62" s="16">
        <v>-28089.18</v>
      </c>
    </row>
    <row r="63" spans="1:8" ht="15">
      <c r="A63" s="28" t="s">
        <v>110</v>
      </c>
      <c r="B63" s="16">
        <v>68.64</v>
      </c>
      <c r="C63" s="17">
        <v>43646</v>
      </c>
      <c r="D63" s="17">
        <v>43642</v>
      </c>
      <c r="E63" s="17"/>
      <c r="F63" s="17"/>
      <c r="G63" s="1">
        <v>-4</v>
      </c>
      <c r="H63" s="16">
        <v>-274.56</v>
      </c>
    </row>
    <row r="64" spans="1:8" ht="15">
      <c r="A64" s="28" t="s">
        <v>111</v>
      </c>
      <c r="B64" s="16">
        <v>140</v>
      </c>
      <c r="C64" s="17">
        <v>43646</v>
      </c>
      <c r="D64" s="17">
        <v>43642</v>
      </c>
      <c r="E64" s="17"/>
      <c r="F64" s="17"/>
      <c r="G64" s="1">
        <v>-4</v>
      </c>
      <c r="H64" s="16">
        <v>-560</v>
      </c>
    </row>
    <row r="65" spans="1:8" ht="15">
      <c r="A65" s="28" t="s">
        <v>112</v>
      </c>
      <c r="B65" s="16">
        <v>78.11</v>
      </c>
      <c r="C65" s="17">
        <v>43646</v>
      </c>
      <c r="D65" s="17">
        <v>43642</v>
      </c>
      <c r="E65" s="17"/>
      <c r="F65" s="17"/>
      <c r="G65" s="1">
        <v>-4</v>
      </c>
      <c r="H65" s="16">
        <v>-312.44</v>
      </c>
    </row>
    <row r="66" spans="1:8" ht="15">
      <c r="A66" s="28" t="s">
        <v>113</v>
      </c>
      <c r="B66" s="16">
        <v>69.35</v>
      </c>
      <c r="C66" s="17">
        <v>43660</v>
      </c>
      <c r="D66" s="17">
        <v>43642</v>
      </c>
      <c r="E66" s="17"/>
      <c r="F66" s="17"/>
      <c r="G66" s="1">
        <v>-18</v>
      </c>
      <c r="H66" s="16">
        <v>-1248.3</v>
      </c>
    </row>
    <row r="67" spans="1:8" ht="15">
      <c r="A67" s="28" t="s">
        <v>114</v>
      </c>
      <c r="B67" s="16">
        <v>68.55</v>
      </c>
      <c r="C67" s="17">
        <v>43646</v>
      </c>
      <c r="D67" s="17">
        <v>43642</v>
      </c>
      <c r="E67" s="17"/>
      <c r="F67" s="17"/>
      <c r="G67" s="1">
        <v>-4</v>
      </c>
      <c r="H67" s="16">
        <v>-274.2</v>
      </c>
    </row>
    <row r="68" spans="1:8" ht="15">
      <c r="A68" s="28" t="s">
        <v>115</v>
      </c>
      <c r="B68" s="16">
        <v>147.11</v>
      </c>
      <c r="C68" s="17">
        <v>43660</v>
      </c>
      <c r="D68" s="17">
        <v>43642</v>
      </c>
      <c r="E68" s="17"/>
      <c r="F68" s="17"/>
      <c r="G68" s="1">
        <v>-18</v>
      </c>
      <c r="H68" s="16">
        <v>-2647.98</v>
      </c>
    </row>
    <row r="69" spans="1:8" ht="15">
      <c r="A69" s="28" t="s">
        <v>116</v>
      </c>
      <c r="B69" s="16">
        <v>4.92</v>
      </c>
      <c r="C69" s="17">
        <v>43660</v>
      </c>
      <c r="D69" s="17">
        <v>43642</v>
      </c>
      <c r="E69" s="17"/>
      <c r="F69" s="17"/>
      <c r="G69" s="1">
        <v>-18</v>
      </c>
      <c r="H69" s="16">
        <v>-88.56</v>
      </c>
    </row>
    <row r="70" spans="1:8" ht="15">
      <c r="A70" s="28" t="s">
        <v>117</v>
      </c>
      <c r="B70" s="16">
        <v>732</v>
      </c>
      <c r="C70" s="17">
        <v>43672</v>
      </c>
      <c r="D70" s="17">
        <v>43642</v>
      </c>
      <c r="E70" s="17"/>
      <c r="F70" s="17"/>
      <c r="G70" s="1">
        <v>-30</v>
      </c>
      <c r="H70" s="16">
        <v>-21960</v>
      </c>
    </row>
    <row r="71" spans="1:8" ht="15">
      <c r="A71" s="28" t="s">
        <v>118</v>
      </c>
      <c r="B71" s="16">
        <v>823.96</v>
      </c>
      <c r="C71" s="17">
        <v>43638</v>
      </c>
      <c r="D71" s="17">
        <v>43642</v>
      </c>
      <c r="E71" s="17"/>
      <c r="F71" s="17"/>
      <c r="G71" s="1">
        <v>4</v>
      </c>
      <c r="H71" s="16">
        <v>3295.84</v>
      </c>
    </row>
    <row r="72" spans="1:8" ht="15">
      <c r="A72" s="28"/>
      <c r="B72" s="16"/>
      <c r="C72" s="17"/>
      <c r="D72" s="17"/>
      <c r="E72" s="17"/>
      <c r="F72" s="17"/>
      <c r="G72" s="1">
        <f aca="true" t="shared" si="0" ref="G72:G132">D72-C72-(F72-E72)</f>
        <v>0</v>
      </c>
      <c r="H72" s="16">
        <f aca="true" t="shared" si="1" ref="H72:H132">B72*G72</f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0"/>
        <v>0</v>
      </c>
      <c r="H73" s="16">
        <f t="shared" si="1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0"/>
        <v>0</v>
      </c>
      <c r="H74" s="16">
        <f t="shared" si="1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0"/>
        <v>0</v>
      </c>
      <c r="H75" s="16">
        <f t="shared" si="1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0"/>
        <v>0</v>
      </c>
      <c r="H76" s="16">
        <f t="shared" si="1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0"/>
        <v>0</v>
      </c>
      <c r="H77" s="16">
        <f t="shared" si="1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0"/>
        <v>0</v>
      </c>
      <c r="H78" s="16">
        <f t="shared" si="1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0"/>
        <v>0</v>
      </c>
      <c r="H79" s="16">
        <f t="shared" si="1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0"/>
        <v>0</v>
      </c>
      <c r="H80" s="16">
        <f t="shared" si="1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0"/>
        <v>0</v>
      </c>
      <c r="H81" s="16">
        <f t="shared" si="1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0"/>
        <v>0</v>
      </c>
      <c r="H82" s="16">
        <f t="shared" si="1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0"/>
        <v>0</v>
      </c>
      <c r="H83" s="16">
        <f t="shared" si="1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0"/>
        <v>0</v>
      </c>
      <c r="H84" s="16">
        <f t="shared" si="1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0"/>
        <v>0</v>
      </c>
      <c r="H85" s="16">
        <f t="shared" si="1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0"/>
        <v>0</v>
      </c>
      <c r="H86" s="16">
        <f t="shared" si="1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0"/>
        <v>0</v>
      </c>
      <c r="H87" s="16">
        <f t="shared" si="1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0"/>
        <v>0</v>
      </c>
      <c r="H88" s="16">
        <f t="shared" si="1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0"/>
        <v>0</v>
      </c>
      <c r="H89" s="16">
        <f t="shared" si="1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0"/>
        <v>0</v>
      </c>
      <c r="H90" s="16">
        <f t="shared" si="1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0"/>
        <v>0</v>
      </c>
      <c r="H91" s="16">
        <f t="shared" si="1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0"/>
        <v>0</v>
      </c>
      <c r="H92" s="16">
        <f t="shared" si="1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0"/>
        <v>0</v>
      </c>
      <c r="H93" s="16">
        <f t="shared" si="1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0"/>
        <v>0</v>
      </c>
      <c r="H94" s="16">
        <f t="shared" si="1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0"/>
        <v>0</v>
      </c>
      <c r="H95" s="16">
        <f t="shared" si="1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0"/>
        <v>0</v>
      </c>
      <c r="H96" s="16">
        <f t="shared" si="1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0"/>
        <v>0</v>
      </c>
      <c r="H97" s="16">
        <f t="shared" si="1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0"/>
        <v>0</v>
      </c>
      <c r="H98" s="16">
        <f t="shared" si="1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0"/>
        <v>0</v>
      </c>
      <c r="H99" s="16">
        <f t="shared" si="1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0"/>
        <v>0</v>
      </c>
      <c r="H100" s="16">
        <f t="shared" si="1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0"/>
        <v>0</v>
      </c>
      <c r="H101" s="16">
        <f t="shared" si="1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0"/>
        <v>0</v>
      </c>
      <c r="H102" s="16">
        <f t="shared" si="1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0"/>
        <v>0</v>
      </c>
      <c r="H103" s="16">
        <f t="shared" si="1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0"/>
        <v>0</v>
      </c>
      <c r="H104" s="16">
        <f t="shared" si="1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0"/>
        <v>0</v>
      </c>
      <c r="H105" s="16">
        <f t="shared" si="1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0"/>
        <v>0</v>
      </c>
      <c r="H106" s="16">
        <f t="shared" si="1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0"/>
        <v>0</v>
      </c>
      <c r="H107" s="16">
        <f t="shared" si="1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0"/>
        <v>0</v>
      </c>
      <c r="H108" s="16">
        <f t="shared" si="1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0"/>
        <v>0</v>
      </c>
      <c r="H109" s="16">
        <f t="shared" si="1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0"/>
        <v>0</v>
      </c>
      <c r="H110" s="16">
        <f t="shared" si="1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0"/>
        <v>0</v>
      </c>
      <c r="H111" s="16">
        <f t="shared" si="1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0"/>
        <v>0</v>
      </c>
      <c r="H112" s="16">
        <f t="shared" si="1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0"/>
        <v>0</v>
      </c>
      <c r="H113" s="16">
        <f t="shared" si="1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0"/>
        <v>0</v>
      </c>
      <c r="H114" s="16">
        <f t="shared" si="1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0"/>
        <v>0</v>
      </c>
      <c r="H115" s="16">
        <f t="shared" si="1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0"/>
        <v>0</v>
      </c>
      <c r="H116" s="16">
        <f t="shared" si="1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0"/>
        <v>0</v>
      </c>
      <c r="H117" s="16">
        <f t="shared" si="1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0"/>
        <v>0</v>
      </c>
      <c r="H118" s="16">
        <f t="shared" si="1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0"/>
        <v>0</v>
      </c>
      <c r="H119" s="16">
        <f t="shared" si="1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0"/>
        <v>0</v>
      </c>
      <c r="H120" s="16">
        <f t="shared" si="1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0"/>
        <v>0</v>
      </c>
      <c r="H121" s="16">
        <f t="shared" si="1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0"/>
        <v>0</v>
      </c>
      <c r="H122" s="16">
        <f t="shared" si="1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0"/>
        <v>0</v>
      </c>
      <c r="H123" s="16">
        <f t="shared" si="1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0"/>
        <v>0</v>
      </c>
      <c r="H124" s="16">
        <f t="shared" si="1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0"/>
        <v>0</v>
      </c>
      <c r="H125" s="16">
        <f t="shared" si="1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0"/>
        <v>0</v>
      </c>
      <c r="H126" s="16">
        <f t="shared" si="1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0"/>
        <v>0</v>
      </c>
      <c r="H127" s="16">
        <f t="shared" si="1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0"/>
        <v>0</v>
      </c>
      <c r="H128" s="16">
        <f t="shared" si="1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0"/>
        <v>0</v>
      </c>
      <c r="H129" s="16">
        <f t="shared" si="1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0"/>
        <v>0</v>
      </c>
      <c r="H130" s="16">
        <f t="shared" si="1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0"/>
        <v>0</v>
      </c>
      <c r="H131" s="16">
        <f t="shared" si="1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0"/>
        <v>0</v>
      </c>
      <c r="H132" s="16">
        <f t="shared" si="1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2" ref="G133:G196">D133-C133-(F133-E133)</f>
        <v>0</v>
      </c>
      <c r="H133" s="16">
        <f aca="true" t="shared" si="3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2"/>
        <v>0</v>
      </c>
      <c r="H135" s="16">
        <f t="shared" si="3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2"/>
        <v>0</v>
      </c>
      <c r="H136" s="16">
        <f t="shared" si="3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2"/>
        <v>0</v>
      </c>
      <c r="H137" s="16">
        <f t="shared" si="3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2"/>
        <v>0</v>
      </c>
      <c r="H138" s="16">
        <f t="shared" si="3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2"/>
        <v>0</v>
      </c>
      <c r="H139" s="16">
        <f t="shared" si="3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2"/>
        <v>0</v>
      </c>
      <c r="H140" s="16">
        <f t="shared" si="3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2"/>
        <v>0</v>
      </c>
      <c r="H141" s="16">
        <f t="shared" si="3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2"/>
        <v>0</v>
      </c>
      <c r="H142" s="16">
        <f t="shared" si="3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2"/>
        <v>0</v>
      </c>
      <c r="H143" s="16">
        <f t="shared" si="3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2"/>
        <v>0</v>
      </c>
      <c r="H144" s="16">
        <f t="shared" si="3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2"/>
        <v>0</v>
      </c>
      <c r="H145" s="16">
        <f t="shared" si="3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2"/>
        <v>0</v>
      </c>
      <c r="H146" s="16">
        <f t="shared" si="3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2"/>
        <v>0</v>
      </c>
      <c r="H147" s="16">
        <f t="shared" si="3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2"/>
        <v>0</v>
      </c>
      <c r="H148" s="16">
        <f t="shared" si="3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2"/>
        <v>0</v>
      </c>
      <c r="H149" s="16">
        <f t="shared" si="3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2"/>
        <v>0</v>
      </c>
      <c r="H150" s="16">
        <f t="shared" si="3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2"/>
        <v>0</v>
      </c>
      <c r="H151" s="16">
        <f t="shared" si="3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2"/>
        <v>0</v>
      </c>
      <c r="H152" s="16">
        <f t="shared" si="3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2"/>
        <v>0</v>
      </c>
      <c r="H153" s="16">
        <f t="shared" si="3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2"/>
        <v>0</v>
      </c>
      <c r="H154" s="16">
        <f t="shared" si="3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2"/>
        <v>0</v>
      </c>
      <c r="H155" s="16">
        <f t="shared" si="3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2"/>
        <v>0</v>
      </c>
      <c r="H156" s="16">
        <f t="shared" si="3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2"/>
        <v>0</v>
      </c>
      <c r="H157" s="16">
        <f t="shared" si="3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2"/>
        <v>0</v>
      </c>
      <c r="H158" s="16">
        <f t="shared" si="3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2"/>
        <v>0</v>
      </c>
      <c r="H159" s="16">
        <f t="shared" si="3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2"/>
        <v>0</v>
      </c>
      <c r="H160" s="16">
        <f t="shared" si="3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2"/>
        <v>0</v>
      </c>
      <c r="H161" s="16">
        <f t="shared" si="3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2"/>
        <v>0</v>
      </c>
      <c r="H162" s="16">
        <f t="shared" si="3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2"/>
        <v>0</v>
      </c>
      <c r="H163" s="16">
        <f t="shared" si="3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2"/>
        <v>0</v>
      </c>
      <c r="H164" s="16">
        <f t="shared" si="3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2"/>
        <v>0</v>
      </c>
      <c r="H165" s="16">
        <f t="shared" si="3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2"/>
        <v>0</v>
      </c>
      <c r="H166" s="16">
        <f t="shared" si="3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2"/>
        <v>0</v>
      </c>
      <c r="H167" s="16">
        <f t="shared" si="3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2"/>
        <v>0</v>
      </c>
      <c r="H168" s="16">
        <f t="shared" si="3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2"/>
        <v>0</v>
      </c>
      <c r="H169" s="16">
        <f t="shared" si="3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2"/>
        <v>0</v>
      </c>
      <c r="H170" s="16">
        <f t="shared" si="3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2"/>
        <v>0</v>
      </c>
      <c r="H171" s="16">
        <f t="shared" si="3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2"/>
        <v>0</v>
      </c>
      <c r="H172" s="16">
        <f t="shared" si="3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2"/>
        <v>0</v>
      </c>
      <c r="H173" s="16">
        <f t="shared" si="3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2"/>
        <v>0</v>
      </c>
      <c r="H174" s="16">
        <f t="shared" si="3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2"/>
        <v>0</v>
      </c>
      <c r="H175" s="16">
        <f t="shared" si="3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2"/>
        <v>0</v>
      </c>
      <c r="H176" s="16">
        <f t="shared" si="3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2"/>
        <v>0</v>
      </c>
      <c r="H177" s="16">
        <f t="shared" si="3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2"/>
        <v>0</v>
      </c>
      <c r="H178" s="16">
        <f t="shared" si="3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2"/>
        <v>0</v>
      </c>
      <c r="H179" s="16">
        <f t="shared" si="3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2"/>
        <v>0</v>
      </c>
      <c r="H180" s="16">
        <f t="shared" si="3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2"/>
        <v>0</v>
      </c>
      <c r="H181" s="16">
        <f t="shared" si="3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2"/>
        <v>0</v>
      </c>
      <c r="H182" s="16">
        <f t="shared" si="3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2"/>
        <v>0</v>
      </c>
      <c r="H183" s="16">
        <f t="shared" si="3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2"/>
        <v>0</v>
      </c>
      <c r="H184" s="16">
        <f t="shared" si="3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2"/>
        <v>0</v>
      </c>
      <c r="H185" s="16">
        <f t="shared" si="3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2"/>
        <v>0</v>
      </c>
      <c r="H186" s="16">
        <f t="shared" si="3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2"/>
        <v>0</v>
      </c>
      <c r="H187" s="16">
        <f t="shared" si="3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2"/>
        <v>0</v>
      </c>
      <c r="H188" s="16">
        <f t="shared" si="3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2"/>
        <v>0</v>
      </c>
      <c r="H189" s="16">
        <f t="shared" si="3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2"/>
        <v>0</v>
      </c>
      <c r="H190" s="16">
        <f t="shared" si="3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2"/>
        <v>0</v>
      </c>
      <c r="H191" s="16">
        <f t="shared" si="3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2"/>
        <v>0</v>
      </c>
      <c r="H192" s="16">
        <f t="shared" si="3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2"/>
        <v>0</v>
      </c>
      <c r="H193" s="16">
        <f t="shared" si="3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2"/>
        <v>0</v>
      </c>
      <c r="H194" s="16">
        <f t="shared" si="3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2"/>
        <v>0</v>
      </c>
      <c r="H195" s="16">
        <f t="shared" si="3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2"/>
        <v>0</v>
      </c>
      <c r="H196" s="16">
        <f t="shared" si="3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4" ref="G197:G203">D197-C197-(F197-E197)</f>
        <v>0</v>
      </c>
      <c r="H197" s="16">
        <f aca="true" t="shared" si="5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4"/>
        <v>0</v>
      </c>
      <c r="H199" s="16">
        <f t="shared" si="5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4"/>
        <v>0</v>
      </c>
      <c r="H200" s="16">
        <f t="shared" si="5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4"/>
        <v>0</v>
      </c>
      <c r="H201" s="16">
        <f t="shared" si="5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4"/>
        <v>0</v>
      </c>
      <c r="H202" s="16">
        <f t="shared" si="5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4"/>
        <v>0</v>
      </c>
      <c r="H203" s="16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16480.519999999997</v>
      </c>
      <c r="C1">
        <f>COUNTA(A4:A203)</f>
        <v>25</v>
      </c>
      <c r="G1" s="20">
        <f>IF(B1&lt;&gt;0,H1/B1,0)</f>
        <v>-18.964150403021268</v>
      </c>
      <c r="H1" s="19">
        <f>SUM(H4:H195)</f>
        <v>-312539.06</v>
      </c>
    </row>
    <row r="3" spans="1:8" s="15" customFormat="1" ht="45">
      <c r="A3" s="31" t="s">
        <v>5</v>
      </c>
      <c r="B3" s="31" t="s">
        <v>6</v>
      </c>
      <c r="C3" s="31" t="s">
        <v>7</v>
      </c>
      <c r="D3" s="31" t="s">
        <v>8</v>
      </c>
      <c r="E3" s="59" t="s">
        <v>11</v>
      </c>
      <c r="F3" s="58"/>
      <c r="G3" s="31" t="s">
        <v>9</v>
      </c>
      <c r="H3" s="31" t="s">
        <v>10</v>
      </c>
    </row>
    <row r="4" spans="1:8" ht="15">
      <c r="A4" s="28" t="s">
        <v>119</v>
      </c>
      <c r="B4" s="16">
        <v>50</v>
      </c>
      <c r="C4" s="17">
        <v>43692</v>
      </c>
      <c r="D4" s="17">
        <v>43664</v>
      </c>
      <c r="E4" s="17"/>
      <c r="F4" s="17"/>
      <c r="G4" s="1">
        <f>D4-C4-(F4-E4)</f>
        <v>-28</v>
      </c>
      <c r="H4" s="16">
        <f>B4*G4</f>
        <v>-1400</v>
      </c>
    </row>
    <row r="5" spans="1:8" ht="15">
      <c r="A5" s="28" t="s">
        <v>120</v>
      </c>
      <c r="B5" s="16">
        <v>89</v>
      </c>
      <c r="C5" s="17">
        <v>43688</v>
      </c>
      <c r="D5" s="17">
        <v>43664</v>
      </c>
      <c r="E5" s="17"/>
      <c r="F5" s="17"/>
      <c r="G5" s="1">
        <f aca="true" t="shared" si="0" ref="G5:G28">D5-C5-(F5-E5)</f>
        <v>-24</v>
      </c>
      <c r="H5" s="16">
        <f aca="true" t="shared" si="1" ref="H5:H28">B5*G5</f>
        <v>-2136</v>
      </c>
    </row>
    <row r="6" spans="1:8" ht="15">
      <c r="A6" s="28" t="s">
        <v>121</v>
      </c>
      <c r="B6" s="16">
        <v>31.17</v>
      </c>
      <c r="C6" s="17">
        <v>43692</v>
      </c>
      <c r="D6" s="17">
        <v>43664</v>
      </c>
      <c r="E6" s="17"/>
      <c r="F6" s="17"/>
      <c r="G6" s="1">
        <f t="shared" si="0"/>
        <v>-28</v>
      </c>
      <c r="H6" s="16">
        <f t="shared" si="1"/>
        <v>-872.76</v>
      </c>
    </row>
    <row r="7" spans="1:8" ht="15">
      <c r="A7" s="28" t="s">
        <v>122</v>
      </c>
      <c r="B7" s="16">
        <v>100</v>
      </c>
      <c r="C7" s="17">
        <v>43685</v>
      </c>
      <c r="D7" s="17">
        <v>43664</v>
      </c>
      <c r="E7" s="17"/>
      <c r="F7" s="17"/>
      <c r="G7" s="1">
        <f t="shared" si="0"/>
        <v>-21</v>
      </c>
      <c r="H7" s="16">
        <f t="shared" si="1"/>
        <v>-2100</v>
      </c>
    </row>
    <row r="8" spans="1:8" ht="15">
      <c r="A8" s="28" t="s">
        <v>123</v>
      </c>
      <c r="B8" s="16">
        <v>163.6</v>
      </c>
      <c r="C8" s="17">
        <v>43685</v>
      </c>
      <c r="D8" s="17">
        <v>43664</v>
      </c>
      <c r="E8" s="17"/>
      <c r="F8" s="17"/>
      <c r="G8" s="1">
        <f t="shared" si="0"/>
        <v>-21</v>
      </c>
      <c r="H8" s="16">
        <f t="shared" si="1"/>
        <v>-3435.6</v>
      </c>
    </row>
    <row r="9" spans="1:8" ht="15">
      <c r="A9" s="28" t="s">
        <v>124</v>
      </c>
      <c r="B9" s="16">
        <v>79</v>
      </c>
      <c r="C9" s="17">
        <v>43685</v>
      </c>
      <c r="D9" s="17">
        <v>43664</v>
      </c>
      <c r="E9" s="17"/>
      <c r="F9" s="17"/>
      <c r="G9" s="1">
        <f t="shared" si="0"/>
        <v>-21</v>
      </c>
      <c r="H9" s="16">
        <f t="shared" si="1"/>
        <v>-1659</v>
      </c>
    </row>
    <row r="10" spans="1:8" ht="15">
      <c r="A10" s="28" t="s">
        <v>125</v>
      </c>
      <c r="B10" s="16">
        <v>153</v>
      </c>
      <c r="C10" s="17">
        <v>43683</v>
      </c>
      <c r="D10" s="17">
        <v>43664</v>
      </c>
      <c r="E10" s="17"/>
      <c r="F10" s="17"/>
      <c r="G10" s="1">
        <f t="shared" si="0"/>
        <v>-19</v>
      </c>
      <c r="H10" s="16">
        <f t="shared" si="1"/>
        <v>-2907</v>
      </c>
    </row>
    <row r="11" spans="1:8" ht="15">
      <c r="A11" s="28" t="s">
        <v>126</v>
      </c>
      <c r="B11" s="16">
        <v>241.92</v>
      </c>
      <c r="C11" s="17">
        <v>43685</v>
      </c>
      <c r="D11" s="17">
        <v>43664</v>
      </c>
      <c r="E11" s="17"/>
      <c r="F11" s="17"/>
      <c r="G11" s="1">
        <f t="shared" si="0"/>
        <v>-21</v>
      </c>
      <c r="H11" s="16">
        <f t="shared" si="1"/>
        <v>-5080.32</v>
      </c>
    </row>
    <row r="12" spans="1:8" ht="15">
      <c r="A12" s="28" t="s">
        <v>127</v>
      </c>
      <c r="B12" s="16">
        <v>2005.26</v>
      </c>
      <c r="C12" s="17">
        <v>43685</v>
      </c>
      <c r="D12" s="17">
        <v>43664</v>
      </c>
      <c r="E12" s="17"/>
      <c r="F12" s="17"/>
      <c r="G12" s="1">
        <f t="shared" si="0"/>
        <v>-21</v>
      </c>
      <c r="H12" s="16">
        <f t="shared" si="1"/>
        <v>-42110.46</v>
      </c>
    </row>
    <row r="13" spans="1:8" ht="15">
      <c r="A13" s="28" t="s">
        <v>128</v>
      </c>
      <c r="B13" s="16">
        <v>297.94</v>
      </c>
      <c r="C13" s="17">
        <v>43685</v>
      </c>
      <c r="D13" s="17">
        <v>43664</v>
      </c>
      <c r="E13" s="17"/>
      <c r="F13" s="17"/>
      <c r="G13" s="1">
        <f t="shared" si="0"/>
        <v>-21</v>
      </c>
      <c r="H13" s="16">
        <f t="shared" si="1"/>
        <v>-6256.74</v>
      </c>
    </row>
    <row r="14" spans="1:8" ht="15">
      <c r="A14" s="28" t="s">
        <v>129</v>
      </c>
      <c r="B14" s="16">
        <v>2644.59</v>
      </c>
      <c r="C14" s="17">
        <v>43685</v>
      </c>
      <c r="D14" s="17">
        <v>43664</v>
      </c>
      <c r="E14" s="17"/>
      <c r="F14" s="17"/>
      <c r="G14" s="1">
        <f t="shared" si="0"/>
        <v>-21</v>
      </c>
      <c r="H14" s="16">
        <f t="shared" si="1"/>
        <v>-55536.39</v>
      </c>
    </row>
    <row r="15" spans="1:8" ht="15">
      <c r="A15" s="28" t="s">
        <v>130</v>
      </c>
      <c r="B15" s="16">
        <v>376.13</v>
      </c>
      <c r="C15" s="17">
        <v>43705</v>
      </c>
      <c r="D15" s="17">
        <v>43678</v>
      </c>
      <c r="E15" s="17"/>
      <c r="F15" s="17"/>
      <c r="G15" s="1">
        <f t="shared" si="0"/>
        <v>-27</v>
      </c>
      <c r="H15" s="16">
        <f t="shared" si="1"/>
        <v>-10155.51</v>
      </c>
    </row>
    <row r="16" spans="1:8" ht="15">
      <c r="A16" s="28" t="s">
        <v>131</v>
      </c>
      <c r="B16" s="16">
        <v>15.08</v>
      </c>
      <c r="C16" s="17">
        <v>43705</v>
      </c>
      <c r="D16" s="17">
        <v>43678</v>
      </c>
      <c r="E16" s="17"/>
      <c r="F16" s="17"/>
      <c r="G16" s="1">
        <f t="shared" si="0"/>
        <v>-27</v>
      </c>
      <c r="H16" s="16">
        <f t="shared" si="1"/>
        <v>-407.16</v>
      </c>
    </row>
    <row r="17" spans="1:8" ht="15">
      <c r="A17" s="28" t="s">
        <v>132</v>
      </c>
      <c r="B17" s="16">
        <v>2960</v>
      </c>
      <c r="C17" s="17">
        <v>43705</v>
      </c>
      <c r="D17" s="17">
        <v>43678</v>
      </c>
      <c r="E17" s="17"/>
      <c r="F17" s="17"/>
      <c r="G17" s="1">
        <f t="shared" si="0"/>
        <v>-27</v>
      </c>
      <c r="H17" s="16">
        <f t="shared" si="1"/>
        <v>-79920</v>
      </c>
    </row>
    <row r="18" spans="1:8" ht="15">
      <c r="A18" s="28" t="s">
        <v>133</v>
      </c>
      <c r="B18" s="16">
        <v>165.28</v>
      </c>
      <c r="C18" s="17">
        <v>43709</v>
      </c>
      <c r="D18" s="17">
        <v>43705</v>
      </c>
      <c r="E18" s="17"/>
      <c r="F18" s="17"/>
      <c r="G18" s="1">
        <f t="shared" si="0"/>
        <v>-4</v>
      </c>
      <c r="H18" s="16">
        <f t="shared" si="1"/>
        <v>-661.12</v>
      </c>
    </row>
    <row r="19" spans="1:8" ht="15">
      <c r="A19" s="28" t="s">
        <v>134</v>
      </c>
      <c r="B19" s="16">
        <v>366</v>
      </c>
      <c r="C19" s="17">
        <v>43723</v>
      </c>
      <c r="D19" s="17">
        <v>43705</v>
      </c>
      <c r="E19" s="17"/>
      <c r="F19" s="17"/>
      <c r="G19" s="1">
        <f t="shared" si="0"/>
        <v>-18</v>
      </c>
      <c r="H19" s="16">
        <f t="shared" si="1"/>
        <v>-6588</v>
      </c>
    </row>
    <row r="20" spans="1:8" ht="15">
      <c r="A20" s="28" t="s">
        <v>135</v>
      </c>
      <c r="B20" s="16">
        <v>2271.35</v>
      </c>
      <c r="C20" s="17">
        <v>43723</v>
      </c>
      <c r="D20" s="17">
        <v>43705</v>
      </c>
      <c r="E20" s="17"/>
      <c r="F20" s="17"/>
      <c r="G20" s="1">
        <f t="shared" si="0"/>
        <v>-18</v>
      </c>
      <c r="H20" s="16">
        <f t="shared" si="1"/>
        <v>-40884.299999999996</v>
      </c>
    </row>
    <row r="21" spans="1:8" ht="15">
      <c r="A21" s="28" t="s">
        <v>136</v>
      </c>
      <c r="B21" s="16">
        <v>29.9</v>
      </c>
      <c r="C21" s="17">
        <v>43723</v>
      </c>
      <c r="D21" s="17">
        <v>43705</v>
      </c>
      <c r="E21" s="17"/>
      <c r="F21" s="17"/>
      <c r="G21" s="1">
        <f t="shared" si="0"/>
        <v>-18</v>
      </c>
      <c r="H21" s="16">
        <f t="shared" si="1"/>
        <v>-538.1999999999999</v>
      </c>
    </row>
    <row r="22" spans="1:8" ht="15">
      <c r="A22" s="28" t="s">
        <v>137</v>
      </c>
      <c r="B22" s="16">
        <v>399</v>
      </c>
      <c r="C22" s="17">
        <v>43728</v>
      </c>
      <c r="D22" s="17">
        <v>43705</v>
      </c>
      <c r="E22" s="17"/>
      <c r="F22" s="17"/>
      <c r="G22" s="1">
        <f t="shared" si="0"/>
        <v>-23</v>
      </c>
      <c r="H22" s="16">
        <f t="shared" si="1"/>
        <v>-9177</v>
      </c>
    </row>
    <row r="23" spans="1:8" ht="15">
      <c r="A23" s="28" t="s">
        <v>138</v>
      </c>
      <c r="B23" s="16">
        <v>239</v>
      </c>
      <c r="C23" s="17">
        <v>43709</v>
      </c>
      <c r="D23" s="17">
        <v>43705</v>
      </c>
      <c r="E23" s="17"/>
      <c r="F23" s="17"/>
      <c r="G23" s="1">
        <f t="shared" si="0"/>
        <v>-4</v>
      </c>
      <c r="H23" s="16">
        <f t="shared" si="1"/>
        <v>-956</v>
      </c>
    </row>
    <row r="24" spans="1:8" ht="15">
      <c r="A24" s="28" t="s">
        <v>139</v>
      </c>
      <c r="B24" s="16">
        <v>561.5</v>
      </c>
      <c r="C24" s="17">
        <v>43734</v>
      </c>
      <c r="D24" s="17">
        <v>43705</v>
      </c>
      <c r="E24" s="17"/>
      <c r="F24" s="17"/>
      <c r="G24" s="1">
        <f t="shared" si="0"/>
        <v>-29</v>
      </c>
      <c r="H24" s="16">
        <f t="shared" si="1"/>
        <v>-16283.5</v>
      </c>
    </row>
    <row r="25" spans="1:8" ht="15">
      <c r="A25" s="28" t="s">
        <v>140</v>
      </c>
      <c r="B25" s="16">
        <v>1461</v>
      </c>
      <c r="C25" s="17">
        <v>43735</v>
      </c>
      <c r="D25" s="17">
        <v>43705</v>
      </c>
      <c r="E25" s="17"/>
      <c r="F25" s="17"/>
      <c r="G25" s="1">
        <f t="shared" si="0"/>
        <v>-30</v>
      </c>
      <c r="H25" s="16">
        <f t="shared" si="1"/>
        <v>-43830</v>
      </c>
    </row>
    <row r="26" spans="1:8" ht="15">
      <c r="A26" s="28" t="s">
        <v>141</v>
      </c>
      <c r="B26" s="16">
        <v>100.8</v>
      </c>
      <c r="C26" s="17">
        <v>43735</v>
      </c>
      <c r="D26" s="17">
        <v>43705</v>
      </c>
      <c r="E26" s="17"/>
      <c r="F26" s="17"/>
      <c r="G26" s="1">
        <f t="shared" si="0"/>
        <v>-30</v>
      </c>
      <c r="H26" s="16">
        <f t="shared" si="1"/>
        <v>-3024</v>
      </c>
    </row>
    <row r="27" spans="1:8" ht="15">
      <c r="A27" s="28" t="s">
        <v>142</v>
      </c>
      <c r="B27" s="16">
        <v>700</v>
      </c>
      <c r="C27" s="17">
        <v>43637</v>
      </c>
      <c r="D27" s="17">
        <v>43662</v>
      </c>
      <c r="E27" s="17"/>
      <c r="F27" s="17"/>
      <c r="G27" s="1">
        <f t="shared" si="0"/>
        <v>25</v>
      </c>
      <c r="H27" s="16">
        <f t="shared" si="1"/>
        <v>17500</v>
      </c>
    </row>
    <row r="28" spans="1:8" ht="15">
      <c r="A28" s="28" t="s">
        <v>143</v>
      </c>
      <c r="B28" s="16">
        <v>980</v>
      </c>
      <c r="C28" s="17">
        <v>43656</v>
      </c>
      <c r="D28" s="17">
        <v>43662</v>
      </c>
      <c r="E28" s="17"/>
      <c r="F28" s="17"/>
      <c r="G28" s="1">
        <f t="shared" si="0"/>
        <v>6</v>
      </c>
      <c r="H28" s="16">
        <f t="shared" si="1"/>
        <v>5880</v>
      </c>
    </row>
    <row r="29" spans="1:8" ht="15">
      <c r="A29" s="28"/>
      <c r="B29" s="16"/>
      <c r="C29" s="17"/>
      <c r="D29" s="17"/>
      <c r="E29" s="17"/>
      <c r="F29" s="17"/>
      <c r="G29" s="1">
        <f aca="true" t="shared" si="2" ref="G29:G68">D29-C29-(F29-E29)</f>
        <v>0</v>
      </c>
      <c r="H29" s="16">
        <f aca="true" t="shared" si="3" ref="H29:H68">B29*G29</f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2"/>
        <v>0</v>
      </c>
      <c r="H30" s="16">
        <f t="shared" si="3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2"/>
        <v>0</v>
      </c>
      <c r="H31" s="16">
        <f t="shared" si="3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2"/>
        <v>0</v>
      </c>
      <c r="H32" s="16">
        <f t="shared" si="3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2"/>
        <v>0</v>
      </c>
      <c r="H33" s="16">
        <f t="shared" si="3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2"/>
        <v>0</v>
      </c>
      <c r="H34" s="16">
        <f t="shared" si="3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2"/>
        <v>0</v>
      </c>
      <c r="H35" s="16">
        <f t="shared" si="3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2"/>
        <v>0</v>
      </c>
      <c r="H36" s="16">
        <f t="shared" si="3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2"/>
        <v>0</v>
      </c>
      <c r="H37" s="16">
        <f t="shared" si="3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2"/>
        <v>0</v>
      </c>
      <c r="H38" s="16">
        <f t="shared" si="3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2"/>
        <v>0</v>
      </c>
      <c r="H39" s="16">
        <f t="shared" si="3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2"/>
        <v>0</v>
      </c>
      <c r="H40" s="16">
        <f t="shared" si="3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2"/>
        <v>0</v>
      </c>
      <c r="H41" s="16">
        <f t="shared" si="3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2"/>
        <v>0</v>
      </c>
      <c r="H42" s="16">
        <f t="shared" si="3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2"/>
        <v>0</v>
      </c>
      <c r="H43" s="16">
        <f t="shared" si="3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2"/>
        <v>0</v>
      </c>
      <c r="H44" s="16">
        <f t="shared" si="3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2"/>
        <v>0</v>
      </c>
      <c r="H45" s="16">
        <f t="shared" si="3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2"/>
        <v>0</v>
      </c>
      <c r="H46" s="16">
        <f t="shared" si="3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2"/>
        <v>0</v>
      </c>
      <c r="H47" s="16">
        <f t="shared" si="3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2"/>
        <v>0</v>
      </c>
      <c r="H48" s="16">
        <f t="shared" si="3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2"/>
        <v>0</v>
      </c>
      <c r="H49" s="16">
        <f t="shared" si="3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2"/>
        <v>0</v>
      </c>
      <c r="H50" s="16">
        <f t="shared" si="3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2"/>
        <v>0</v>
      </c>
      <c r="H51" s="16">
        <f t="shared" si="3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2"/>
        <v>0</v>
      </c>
      <c r="H52" s="16">
        <f t="shared" si="3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2"/>
        <v>0</v>
      </c>
      <c r="H53" s="16">
        <f t="shared" si="3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2"/>
        <v>0</v>
      </c>
      <c r="H54" s="16">
        <f t="shared" si="3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2"/>
        <v>0</v>
      </c>
      <c r="H55" s="16">
        <f t="shared" si="3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2"/>
        <v>0</v>
      </c>
      <c r="H56" s="16">
        <f t="shared" si="3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2"/>
        <v>0</v>
      </c>
      <c r="H57" s="16">
        <f t="shared" si="3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2"/>
        <v>0</v>
      </c>
      <c r="H58" s="16">
        <f t="shared" si="3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2"/>
        <v>0</v>
      </c>
      <c r="H59" s="16">
        <f t="shared" si="3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2"/>
        <v>0</v>
      </c>
      <c r="H60" s="16">
        <f t="shared" si="3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2"/>
        <v>0</v>
      </c>
      <c r="H61" s="16">
        <f t="shared" si="3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2"/>
        <v>0</v>
      </c>
      <c r="H62" s="16">
        <f t="shared" si="3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2"/>
        <v>0</v>
      </c>
      <c r="H63" s="16">
        <f t="shared" si="3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2"/>
        <v>0</v>
      </c>
      <c r="H64" s="16">
        <f t="shared" si="3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2"/>
        <v>0</v>
      </c>
      <c r="H65" s="16">
        <f t="shared" si="3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2"/>
        <v>0</v>
      </c>
      <c r="H66" s="16">
        <f t="shared" si="3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2"/>
        <v>0</v>
      </c>
      <c r="H67" s="16">
        <f t="shared" si="3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2"/>
        <v>0</v>
      </c>
      <c r="H68" s="16">
        <f t="shared" si="3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4" ref="G69:G132">D69-C69-(F69-E69)</f>
        <v>0</v>
      </c>
      <c r="H69" s="16">
        <f aca="true" t="shared" si="5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4"/>
        <v>0</v>
      </c>
      <c r="H70" s="16">
        <f t="shared" si="5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4"/>
        <v>0</v>
      </c>
      <c r="H71" s="16">
        <f t="shared" si="5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4"/>
        <v>0</v>
      </c>
      <c r="H72" s="16">
        <f t="shared" si="5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4"/>
        <v>0</v>
      </c>
      <c r="H73" s="16">
        <f t="shared" si="5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4"/>
        <v>0</v>
      </c>
      <c r="H74" s="16">
        <f t="shared" si="5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4"/>
        <v>0</v>
      </c>
      <c r="H75" s="16">
        <f t="shared" si="5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4"/>
        <v>0</v>
      </c>
      <c r="H76" s="16">
        <f t="shared" si="5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4"/>
        <v>0</v>
      </c>
      <c r="H77" s="16">
        <f t="shared" si="5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4"/>
        <v>0</v>
      </c>
      <c r="H78" s="16">
        <f t="shared" si="5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4"/>
        <v>0</v>
      </c>
      <c r="H79" s="16">
        <f t="shared" si="5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4"/>
        <v>0</v>
      </c>
      <c r="H80" s="16">
        <f t="shared" si="5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4"/>
        <v>0</v>
      </c>
      <c r="H81" s="16">
        <f t="shared" si="5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4"/>
        <v>0</v>
      </c>
      <c r="H82" s="16">
        <f t="shared" si="5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4"/>
        <v>0</v>
      </c>
      <c r="H83" s="16">
        <f t="shared" si="5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4"/>
        <v>0</v>
      </c>
      <c r="H84" s="16">
        <f t="shared" si="5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4"/>
        <v>0</v>
      </c>
      <c r="H85" s="16">
        <f t="shared" si="5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4"/>
        <v>0</v>
      </c>
      <c r="H86" s="16">
        <f t="shared" si="5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4"/>
        <v>0</v>
      </c>
      <c r="H87" s="16">
        <f t="shared" si="5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4"/>
        <v>0</v>
      </c>
      <c r="H88" s="16">
        <f t="shared" si="5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4"/>
        <v>0</v>
      </c>
      <c r="H89" s="16">
        <f t="shared" si="5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4"/>
        <v>0</v>
      </c>
      <c r="H90" s="16">
        <f t="shared" si="5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4"/>
        <v>0</v>
      </c>
      <c r="H91" s="16">
        <f t="shared" si="5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4"/>
        <v>0</v>
      </c>
      <c r="H92" s="16">
        <f t="shared" si="5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4"/>
        <v>0</v>
      </c>
      <c r="H93" s="16">
        <f t="shared" si="5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4"/>
        <v>0</v>
      </c>
      <c r="H94" s="16">
        <f t="shared" si="5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4"/>
        <v>0</v>
      </c>
      <c r="H95" s="16">
        <f t="shared" si="5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4"/>
        <v>0</v>
      </c>
      <c r="H96" s="16">
        <f t="shared" si="5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4"/>
        <v>0</v>
      </c>
      <c r="H97" s="16">
        <f t="shared" si="5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4"/>
        <v>0</v>
      </c>
      <c r="H98" s="16">
        <f t="shared" si="5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4"/>
        <v>0</v>
      </c>
      <c r="H99" s="16">
        <f t="shared" si="5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4"/>
        <v>0</v>
      </c>
      <c r="H100" s="16">
        <f t="shared" si="5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4"/>
        <v>0</v>
      </c>
      <c r="H101" s="16">
        <f t="shared" si="5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4"/>
        <v>0</v>
      </c>
      <c r="H102" s="16">
        <f t="shared" si="5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4"/>
        <v>0</v>
      </c>
      <c r="H103" s="16">
        <f t="shared" si="5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4"/>
        <v>0</v>
      </c>
      <c r="H104" s="16">
        <f t="shared" si="5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4"/>
        <v>0</v>
      </c>
      <c r="H105" s="16">
        <f t="shared" si="5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4"/>
        <v>0</v>
      </c>
      <c r="H106" s="16">
        <f t="shared" si="5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4"/>
        <v>0</v>
      </c>
      <c r="H107" s="16">
        <f t="shared" si="5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4"/>
        <v>0</v>
      </c>
      <c r="H108" s="16">
        <f t="shared" si="5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4"/>
        <v>0</v>
      </c>
      <c r="H109" s="16">
        <f t="shared" si="5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4"/>
        <v>0</v>
      </c>
      <c r="H110" s="16">
        <f t="shared" si="5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4"/>
        <v>0</v>
      </c>
      <c r="H111" s="16">
        <f t="shared" si="5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4"/>
        <v>0</v>
      </c>
      <c r="H112" s="16">
        <f t="shared" si="5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4"/>
        <v>0</v>
      </c>
      <c r="H113" s="16">
        <f t="shared" si="5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4"/>
        <v>0</v>
      </c>
      <c r="H114" s="16">
        <f t="shared" si="5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4"/>
        <v>0</v>
      </c>
      <c r="H115" s="16">
        <f t="shared" si="5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4"/>
        <v>0</v>
      </c>
      <c r="H116" s="16">
        <f t="shared" si="5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4"/>
        <v>0</v>
      </c>
      <c r="H117" s="16">
        <f t="shared" si="5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4"/>
        <v>0</v>
      </c>
      <c r="H118" s="16">
        <f t="shared" si="5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4"/>
        <v>0</v>
      </c>
      <c r="H119" s="16">
        <f t="shared" si="5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4"/>
        <v>0</v>
      </c>
      <c r="H120" s="16">
        <f t="shared" si="5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4"/>
        <v>0</v>
      </c>
      <c r="H121" s="16">
        <f t="shared" si="5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4"/>
        <v>0</v>
      </c>
      <c r="H122" s="16">
        <f t="shared" si="5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4"/>
        <v>0</v>
      </c>
      <c r="H123" s="16">
        <f t="shared" si="5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4"/>
        <v>0</v>
      </c>
      <c r="H124" s="16">
        <f t="shared" si="5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4"/>
        <v>0</v>
      </c>
      <c r="H125" s="16">
        <f t="shared" si="5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4"/>
        <v>0</v>
      </c>
      <c r="H126" s="16">
        <f t="shared" si="5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4"/>
        <v>0</v>
      </c>
      <c r="H127" s="16">
        <f t="shared" si="5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4"/>
        <v>0</v>
      </c>
      <c r="H128" s="16">
        <f t="shared" si="5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4"/>
        <v>0</v>
      </c>
      <c r="H129" s="16">
        <f t="shared" si="5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4"/>
        <v>0</v>
      </c>
      <c r="H130" s="16">
        <f t="shared" si="5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4"/>
        <v>0</v>
      </c>
      <c r="H131" s="16">
        <f t="shared" si="5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4"/>
        <v>0</v>
      </c>
      <c r="H132" s="16">
        <f t="shared" si="5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6" ref="G133:G196">D133-C133-(F133-E133)</f>
        <v>0</v>
      </c>
      <c r="H133" s="16">
        <f aca="true" t="shared" si="7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6"/>
        <v>0</v>
      </c>
      <c r="H134" s="16">
        <f t="shared" si="7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6"/>
        <v>0</v>
      </c>
      <c r="H135" s="16">
        <f t="shared" si="7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6"/>
        <v>0</v>
      </c>
      <c r="H136" s="16">
        <f t="shared" si="7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6"/>
        <v>0</v>
      </c>
      <c r="H137" s="16">
        <f t="shared" si="7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6"/>
        <v>0</v>
      </c>
      <c r="H138" s="16">
        <f t="shared" si="7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6"/>
        <v>0</v>
      </c>
      <c r="H139" s="16">
        <f t="shared" si="7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6"/>
        <v>0</v>
      </c>
      <c r="H140" s="16">
        <f t="shared" si="7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6"/>
        <v>0</v>
      </c>
      <c r="H141" s="16">
        <f t="shared" si="7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6"/>
        <v>0</v>
      </c>
      <c r="H142" s="16">
        <f t="shared" si="7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6"/>
        <v>0</v>
      </c>
      <c r="H143" s="16">
        <f t="shared" si="7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6"/>
        <v>0</v>
      </c>
      <c r="H144" s="16">
        <f t="shared" si="7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6"/>
        <v>0</v>
      </c>
      <c r="H145" s="16">
        <f t="shared" si="7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6"/>
        <v>0</v>
      </c>
      <c r="H146" s="16">
        <f t="shared" si="7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6"/>
        <v>0</v>
      </c>
      <c r="H147" s="16">
        <f t="shared" si="7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6"/>
        <v>0</v>
      </c>
      <c r="H148" s="16">
        <f t="shared" si="7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6"/>
        <v>0</v>
      </c>
      <c r="H149" s="16">
        <f t="shared" si="7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6"/>
        <v>0</v>
      </c>
      <c r="H150" s="16">
        <f t="shared" si="7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6"/>
        <v>0</v>
      </c>
      <c r="H151" s="16">
        <f t="shared" si="7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6"/>
        <v>0</v>
      </c>
      <c r="H152" s="16">
        <f t="shared" si="7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6"/>
        <v>0</v>
      </c>
      <c r="H153" s="16">
        <f t="shared" si="7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6"/>
        <v>0</v>
      </c>
      <c r="H154" s="16">
        <f t="shared" si="7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6"/>
        <v>0</v>
      </c>
      <c r="H155" s="16">
        <f t="shared" si="7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6"/>
        <v>0</v>
      </c>
      <c r="H156" s="16">
        <f t="shared" si="7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6"/>
        <v>0</v>
      </c>
      <c r="H157" s="16">
        <f t="shared" si="7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6"/>
        <v>0</v>
      </c>
      <c r="H158" s="16">
        <f t="shared" si="7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6"/>
        <v>0</v>
      </c>
      <c r="H159" s="16">
        <f t="shared" si="7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6"/>
        <v>0</v>
      </c>
      <c r="H160" s="16">
        <f t="shared" si="7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6"/>
        <v>0</v>
      </c>
      <c r="H161" s="16">
        <f t="shared" si="7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6"/>
        <v>0</v>
      </c>
      <c r="H162" s="16">
        <f t="shared" si="7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6"/>
        <v>0</v>
      </c>
      <c r="H163" s="16">
        <f t="shared" si="7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6"/>
        <v>0</v>
      </c>
      <c r="H164" s="16">
        <f t="shared" si="7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6"/>
        <v>0</v>
      </c>
      <c r="H165" s="16">
        <f t="shared" si="7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6"/>
        <v>0</v>
      </c>
      <c r="H166" s="16">
        <f t="shared" si="7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6"/>
        <v>0</v>
      </c>
      <c r="H167" s="16">
        <f t="shared" si="7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6"/>
        <v>0</v>
      </c>
      <c r="H168" s="16">
        <f t="shared" si="7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6"/>
        <v>0</v>
      </c>
      <c r="H169" s="16">
        <f t="shared" si="7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6"/>
        <v>0</v>
      </c>
      <c r="H170" s="16">
        <f t="shared" si="7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6"/>
        <v>0</v>
      </c>
      <c r="H171" s="16">
        <f t="shared" si="7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6"/>
        <v>0</v>
      </c>
      <c r="H172" s="16">
        <f t="shared" si="7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6"/>
        <v>0</v>
      </c>
      <c r="H173" s="16">
        <f t="shared" si="7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6"/>
        <v>0</v>
      </c>
      <c r="H174" s="16">
        <f t="shared" si="7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6"/>
        <v>0</v>
      </c>
      <c r="H175" s="16">
        <f t="shared" si="7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6"/>
        <v>0</v>
      </c>
      <c r="H176" s="16">
        <f t="shared" si="7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6"/>
        <v>0</v>
      </c>
      <c r="H177" s="16">
        <f t="shared" si="7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6"/>
        <v>0</v>
      </c>
      <c r="H178" s="16">
        <f t="shared" si="7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6"/>
        <v>0</v>
      </c>
      <c r="H179" s="16">
        <f t="shared" si="7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6"/>
        <v>0</v>
      </c>
      <c r="H180" s="16">
        <f t="shared" si="7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6"/>
        <v>0</v>
      </c>
      <c r="H181" s="16">
        <f t="shared" si="7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6"/>
        <v>0</v>
      </c>
      <c r="H182" s="16">
        <f t="shared" si="7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6"/>
        <v>0</v>
      </c>
      <c r="H183" s="16">
        <f t="shared" si="7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6"/>
        <v>0</v>
      </c>
      <c r="H184" s="16">
        <f t="shared" si="7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6"/>
        <v>0</v>
      </c>
      <c r="H185" s="16">
        <f t="shared" si="7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6"/>
        <v>0</v>
      </c>
      <c r="H186" s="16">
        <f t="shared" si="7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6"/>
        <v>0</v>
      </c>
      <c r="H187" s="16">
        <f t="shared" si="7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6"/>
        <v>0</v>
      </c>
      <c r="H188" s="16">
        <f t="shared" si="7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6"/>
        <v>0</v>
      </c>
      <c r="H189" s="16">
        <f t="shared" si="7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6"/>
        <v>0</v>
      </c>
      <c r="H190" s="16">
        <f t="shared" si="7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6"/>
        <v>0</v>
      </c>
      <c r="H191" s="16">
        <f t="shared" si="7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6"/>
        <v>0</v>
      </c>
      <c r="H192" s="16">
        <f t="shared" si="7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6"/>
        <v>0</v>
      </c>
      <c r="H193" s="16">
        <f t="shared" si="7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6"/>
        <v>0</v>
      </c>
      <c r="H194" s="16">
        <f t="shared" si="7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6"/>
        <v>0</v>
      </c>
      <c r="H195" s="16">
        <f t="shared" si="7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6"/>
        <v>0</v>
      </c>
      <c r="H196" s="16">
        <f t="shared" si="7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8" ref="G197:G203">D197-C197-(F197-E197)</f>
        <v>0</v>
      </c>
      <c r="H197" s="16">
        <f aca="true" t="shared" si="9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8"/>
        <v>0</v>
      </c>
      <c r="H198" s="16">
        <f t="shared" si="9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8"/>
        <v>0</v>
      </c>
      <c r="H199" s="16">
        <f t="shared" si="9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8"/>
        <v>0</v>
      </c>
      <c r="H200" s="16">
        <f t="shared" si="9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8"/>
        <v>0</v>
      </c>
      <c r="H201" s="16">
        <f t="shared" si="9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8"/>
        <v>0</v>
      </c>
      <c r="H202" s="16">
        <f t="shared" si="9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8"/>
        <v>0</v>
      </c>
      <c r="H203" s="16">
        <f t="shared" si="9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8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15.28125" style="0" customWidth="1"/>
    <col min="6" max="6" width="15.421875" style="0" hidden="1" customWidth="1"/>
    <col min="7" max="7" width="16.28125" style="0" customWidth="1"/>
    <col min="8" max="8" width="19.140625" style="0" customWidth="1"/>
  </cols>
  <sheetData>
    <row r="1" spans="2:8" ht="15">
      <c r="B1" s="19">
        <v>41178.15</v>
      </c>
      <c r="C1">
        <v>53</v>
      </c>
      <c r="G1" s="20">
        <f>H1/B1</f>
        <v>-23.141760861039167</v>
      </c>
      <c r="H1" s="19">
        <f>H208</f>
        <v>-952934.9</v>
      </c>
    </row>
    <row r="3" spans="1:8" s="15" customFormat="1" ht="30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144</v>
      </c>
      <c r="B4" s="16">
        <v>90</v>
      </c>
      <c r="C4" s="17">
        <v>43755</v>
      </c>
      <c r="D4" s="17">
        <v>43749</v>
      </c>
      <c r="E4" s="17"/>
      <c r="F4" s="17"/>
      <c r="G4" s="1">
        <v>-6</v>
      </c>
      <c r="H4" s="16">
        <v>-540</v>
      </c>
    </row>
    <row r="5" spans="1:8" ht="15">
      <c r="A5" s="28" t="s">
        <v>193</v>
      </c>
      <c r="B5" s="16">
        <v>280</v>
      </c>
      <c r="C5" s="17">
        <v>43756</v>
      </c>
      <c r="D5" s="17">
        <v>43749</v>
      </c>
      <c r="E5" s="17"/>
      <c r="F5" s="17"/>
      <c r="G5" s="1">
        <v>-7</v>
      </c>
      <c r="H5" s="16">
        <f>G5*B5</f>
        <v>-1960</v>
      </c>
    </row>
    <row r="6" spans="1:8" ht="15">
      <c r="A6" s="28" t="s">
        <v>145</v>
      </c>
      <c r="B6" s="16">
        <v>257.01</v>
      </c>
      <c r="C6" s="17">
        <v>43755</v>
      </c>
      <c r="D6" s="17">
        <v>43749</v>
      </c>
      <c r="E6" s="17"/>
      <c r="F6" s="17"/>
      <c r="G6" s="1">
        <v>-6</v>
      </c>
      <c r="H6" s="16">
        <v>-1542.06</v>
      </c>
    </row>
    <row r="7" spans="1:8" ht="15">
      <c r="A7" s="28" t="s">
        <v>146</v>
      </c>
      <c r="B7" s="16">
        <v>-215.35</v>
      </c>
      <c r="C7" s="17">
        <v>43755</v>
      </c>
      <c r="D7" s="17">
        <v>43749</v>
      </c>
      <c r="E7" s="17"/>
      <c r="F7" s="17"/>
      <c r="G7" s="1">
        <v>-6</v>
      </c>
      <c r="H7" s="16">
        <v>1292.1</v>
      </c>
    </row>
    <row r="8" spans="1:8" ht="15">
      <c r="A8" s="28" t="s">
        <v>147</v>
      </c>
      <c r="B8" s="16">
        <v>42.3</v>
      </c>
      <c r="C8" s="17">
        <v>43771</v>
      </c>
      <c r="D8" s="17">
        <v>43749</v>
      </c>
      <c r="E8" s="17"/>
      <c r="F8" s="17"/>
      <c r="G8" s="1">
        <v>-22</v>
      </c>
      <c r="H8" s="16">
        <v>-930.6</v>
      </c>
    </row>
    <row r="9" spans="1:8" ht="15">
      <c r="A9" s="28" t="s">
        <v>148</v>
      </c>
      <c r="B9" s="16">
        <v>2005.26</v>
      </c>
      <c r="C9" s="17">
        <v>43771</v>
      </c>
      <c r="D9" s="17">
        <v>43749</v>
      </c>
      <c r="E9" s="17"/>
      <c r="F9" s="17"/>
      <c r="G9" s="1">
        <v>-22</v>
      </c>
      <c r="H9" s="16">
        <v>-44115.72</v>
      </c>
    </row>
    <row r="10" spans="1:8" ht="15">
      <c r="A10" s="28" t="s">
        <v>149</v>
      </c>
      <c r="B10" s="16">
        <v>2105.51</v>
      </c>
      <c r="C10" s="17">
        <v>43755</v>
      </c>
      <c r="D10" s="17">
        <v>43749</v>
      </c>
      <c r="E10" s="17"/>
      <c r="F10" s="17"/>
      <c r="G10" s="1">
        <v>-6</v>
      </c>
      <c r="H10" s="16">
        <v>-12633.06</v>
      </c>
    </row>
    <row r="11" spans="1:8" ht="15">
      <c r="A11" s="28" t="s">
        <v>150</v>
      </c>
      <c r="B11" s="16">
        <v>697.87</v>
      </c>
      <c r="C11" s="17">
        <v>43755</v>
      </c>
      <c r="D11" s="17">
        <v>43749</v>
      </c>
      <c r="E11" s="17"/>
      <c r="F11" s="17"/>
      <c r="G11" s="1">
        <v>-6</v>
      </c>
      <c r="H11" s="16">
        <v>-4187.22</v>
      </c>
    </row>
    <row r="12" spans="1:8" ht="15">
      <c r="A12" s="28" t="s">
        <v>151</v>
      </c>
      <c r="B12" s="16">
        <v>9.49</v>
      </c>
      <c r="C12" s="17">
        <v>43755</v>
      </c>
      <c r="D12" s="17">
        <v>43749</v>
      </c>
      <c r="E12" s="17"/>
      <c r="F12" s="17"/>
      <c r="G12" s="1">
        <v>-6</v>
      </c>
      <c r="H12" s="16">
        <v>-56.94</v>
      </c>
    </row>
    <row r="13" spans="1:8" ht="15">
      <c r="A13" s="28" t="s">
        <v>152</v>
      </c>
      <c r="B13" s="16">
        <v>165</v>
      </c>
      <c r="C13" s="17">
        <v>43799</v>
      </c>
      <c r="D13" s="17">
        <v>43784</v>
      </c>
      <c r="E13" s="17"/>
      <c r="F13" s="17"/>
      <c r="G13" s="1">
        <v>-15</v>
      </c>
      <c r="H13" s="16">
        <v>-2475</v>
      </c>
    </row>
    <row r="14" spans="1:8" ht="15">
      <c r="A14" s="28" t="s">
        <v>153</v>
      </c>
      <c r="B14" s="16">
        <v>220.93</v>
      </c>
      <c r="C14" s="17">
        <v>43805</v>
      </c>
      <c r="D14" s="17">
        <v>43784</v>
      </c>
      <c r="E14" s="17"/>
      <c r="F14" s="17"/>
      <c r="G14" s="1">
        <v>-21</v>
      </c>
      <c r="H14" s="16">
        <v>-4639.53</v>
      </c>
    </row>
    <row r="15" spans="1:8" ht="15">
      <c r="A15" s="28" t="s">
        <v>154</v>
      </c>
      <c r="B15" s="16">
        <v>293.27</v>
      </c>
      <c r="C15" s="17">
        <v>43807</v>
      </c>
      <c r="D15" s="17">
        <v>43784</v>
      </c>
      <c r="E15" s="17"/>
      <c r="F15" s="17"/>
      <c r="G15" s="1">
        <v>-23</v>
      </c>
      <c r="H15" s="16">
        <v>-6745.21</v>
      </c>
    </row>
    <row r="16" spans="1:8" ht="15">
      <c r="A16" s="28" t="s">
        <v>155</v>
      </c>
      <c r="B16" s="16">
        <v>100</v>
      </c>
      <c r="C16" s="17">
        <v>43799</v>
      </c>
      <c r="D16" s="17">
        <v>43784</v>
      </c>
      <c r="E16" s="17"/>
      <c r="F16" s="17"/>
      <c r="G16" s="1">
        <v>-15</v>
      </c>
      <c r="H16" s="16">
        <v>-1500</v>
      </c>
    </row>
    <row r="17" spans="1:8" ht="15">
      <c r="A17" s="28" t="s">
        <v>156</v>
      </c>
      <c r="B17" s="16">
        <v>241.92</v>
      </c>
      <c r="C17" s="17">
        <v>43813</v>
      </c>
      <c r="D17" s="17">
        <v>43784</v>
      </c>
      <c r="E17" s="17"/>
      <c r="F17" s="17"/>
      <c r="G17" s="1">
        <v>-29</v>
      </c>
      <c r="H17" s="16">
        <v>-7015.68</v>
      </c>
    </row>
    <row r="18" spans="1:8" ht="15">
      <c r="A18" s="28" t="s">
        <v>157</v>
      </c>
      <c r="B18" s="16">
        <v>79</v>
      </c>
      <c r="C18" s="17">
        <v>43775</v>
      </c>
      <c r="D18" s="17">
        <v>43784</v>
      </c>
      <c r="E18" s="17"/>
      <c r="F18" s="17"/>
      <c r="G18" s="1">
        <v>9</v>
      </c>
      <c r="H18" s="16">
        <v>711</v>
      </c>
    </row>
    <row r="19" spans="1:8" ht="15">
      <c r="A19" s="28" t="s">
        <v>158</v>
      </c>
      <c r="B19" s="16">
        <v>153</v>
      </c>
      <c r="C19" s="17">
        <v>43775</v>
      </c>
      <c r="D19" s="17">
        <v>43784</v>
      </c>
      <c r="E19" s="17"/>
      <c r="F19" s="17"/>
      <c r="G19" s="1">
        <v>9</v>
      </c>
      <c r="H19" s="16">
        <v>1377</v>
      </c>
    </row>
    <row r="20" spans="1:8" ht="15">
      <c r="A20" s="28" t="s">
        <v>159</v>
      </c>
      <c r="B20" s="16">
        <v>1030</v>
      </c>
      <c r="C20" s="17">
        <v>43805</v>
      </c>
      <c r="D20" s="17">
        <v>43784</v>
      </c>
      <c r="E20" s="17"/>
      <c r="F20" s="17"/>
      <c r="G20" s="1">
        <v>-21</v>
      </c>
      <c r="H20" s="16">
        <v>-21630</v>
      </c>
    </row>
    <row r="21" spans="1:8" ht="15">
      <c r="A21" s="28" t="s">
        <v>160</v>
      </c>
      <c r="B21" s="16">
        <v>315</v>
      </c>
      <c r="C21" s="17">
        <v>43799</v>
      </c>
      <c r="D21" s="17">
        <v>43784</v>
      </c>
      <c r="E21" s="17"/>
      <c r="F21" s="17"/>
      <c r="G21" s="1">
        <v>-15</v>
      </c>
      <c r="H21" s="16">
        <v>-4725</v>
      </c>
    </row>
    <row r="22" spans="1:8" ht="15">
      <c r="A22" s="28" t="s">
        <v>161</v>
      </c>
      <c r="B22" s="16">
        <v>2005.26</v>
      </c>
      <c r="C22" s="17">
        <v>43803</v>
      </c>
      <c r="D22" s="17">
        <v>43784</v>
      </c>
      <c r="E22" s="17"/>
      <c r="F22" s="17"/>
      <c r="G22" s="1">
        <v>-19</v>
      </c>
      <c r="H22" s="16">
        <v>-38099.94</v>
      </c>
    </row>
    <row r="23" spans="1:8" ht="15">
      <c r="A23" s="28" t="s">
        <v>162</v>
      </c>
      <c r="B23" s="16">
        <v>214.83</v>
      </c>
      <c r="C23" s="17">
        <v>43813</v>
      </c>
      <c r="D23" s="17">
        <v>43784</v>
      </c>
      <c r="E23" s="17"/>
      <c r="F23" s="17"/>
      <c r="G23" s="1">
        <v>-29</v>
      </c>
      <c r="H23" s="16">
        <v>-6230.07</v>
      </c>
    </row>
    <row r="24" spans="1:8" ht="15">
      <c r="A24" s="28" t="s">
        <v>163</v>
      </c>
      <c r="B24" s="16">
        <v>69</v>
      </c>
      <c r="C24" s="17">
        <v>43814</v>
      </c>
      <c r="D24" s="17">
        <v>43784</v>
      </c>
      <c r="E24" s="17"/>
      <c r="F24" s="17"/>
      <c r="G24" s="1">
        <v>-30</v>
      </c>
      <c r="H24" s="16">
        <v>-2070</v>
      </c>
    </row>
    <row r="25" spans="1:8" ht="15">
      <c r="A25" s="28" t="s">
        <v>164</v>
      </c>
      <c r="B25" s="16">
        <v>5472.47</v>
      </c>
      <c r="C25" s="17">
        <v>43814</v>
      </c>
      <c r="D25" s="17">
        <v>43784</v>
      </c>
      <c r="E25" s="17"/>
      <c r="F25" s="17"/>
      <c r="G25" s="1">
        <v>-30</v>
      </c>
      <c r="H25" s="16">
        <v>-164174.1</v>
      </c>
    </row>
    <row r="26" spans="1:8" ht="15">
      <c r="A26" s="28" t="s">
        <v>165</v>
      </c>
      <c r="B26" s="16">
        <v>21.17</v>
      </c>
      <c r="C26" s="17">
        <v>43799</v>
      </c>
      <c r="D26" s="17">
        <v>43784</v>
      </c>
      <c r="E26" s="17"/>
      <c r="F26" s="17"/>
      <c r="G26" s="1">
        <v>-15</v>
      </c>
      <c r="H26" s="16">
        <v>-317.55</v>
      </c>
    </row>
    <row r="27" spans="1:8" ht="15">
      <c r="A27" s="28" t="s">
        <v>166</v>
      </c>
      <c r="B27" s="16">
        <v>41.9</v>
      </c>
      <c r="C27" s="17">
        <v>43799</v>
      </c>
      <c r="D27" s="17">
        <v>43784</v>
      </c>
      <c r="E27" s="17"/>
      <c r="F27" s="17"/>
      <c r="G27" s="1">
        <v>-15</v>
      </c>
      <c r="H27" s="16">
        <v>-628.5</v>
      </c>
    </row>
    <row r="28" spans="1:8" ht="15">
      <c r="A28" s="28" t="s">
        <v>167</v>
      </c>
      <c r="B28" s="16">
        <v>973.08</v>
      </c>
      <c r="C28" s="17">
        <v>43799</v>
      </c>
      <c r="D28" s="17">
        <v>43784</v>
      </c>
      <c r="E28" s="17"/>
      <c r="F28" s="17"/>
      <c r="G28" s="1">
        <v>-15</v>
      </c>
      <c r="H28" s="16">
        <v>-14596.2</v>
      </c>
    </row>
    <row r="29" spans="1:8" ht="15">
      <c r="A29" s="28" t="s">
        <v>168</v>
      </c>
      <c r="B29" s="16">
        <v>195.3</v>
      </c>
      <c r="C29" s="17">
        <v>43805</v>
      </c>
      <c r="D29" s="17">
        <v>43784</v>
      </c>
      <c r="E29" s="17"/>
      <c r="F29" s="17"/>
      <c r="G29" s="1">
        <v>-21</v>
      </c>
      <c r="H29" s="16">
        <v>-4101.3</v>
      </c>
    </row>
    <row r="30" spans="1:8" ht="15">
      <c r="A30" s="28" t="s">
        <v>169</v>
      </c>
      <c r="B30" s="16">
        <v>140</v>
      </c>
      <c r="C30" s="17">
        <v>43805</v>
      </c>
      <c r="D30" s="17">
        <v>43784</v>
      </c>
      <c r="E30" s="17"/>
      <c r="F30" s="17"/>
      <c r="G30" s="1">
        <v>-21</v>
      </c>
      <c r="H30" s="16">
        <v>-2940</v>
      </c>
    </row>
    <row r="31" spans="1:8" ht="15">
      <c r="A31" s="28" t="s">
        <v>170</v>
      </c>
      <c r="B31" s="16">
        <v>358.25</v>
      </c>
      <c r="C31" s="17">
        <v>43817</v>
      </c>
      <c r="D31" s="17">
        <v>43790</v>
      </c>
      <c r="E31" s="17"/>
      <c r="F31" s="17"/>
      <c r="G31" s="1">
        <v>-27</v>
      </c>
      <c r="H31" s="16">
        <v>-9672.75</v>
      </c>
    </row>
    <row r="32" spans="1:8" ht="15">
      <c r="A32" s="28" t="s">
        <v>171</v>
      </c>
      <c r="B32" s="16">
        <v>669.5</v>
      </c>
      <c r="C32" s="17">
        <v>43813</v>
      </c>
      <c r="D32" s="17">
        <v>43790</v>
      </c>
      <c r="E32" s="17"/>
      <c r="F32" s="17"/>
      <c r="G32" s="1">
        <v>-23</v>
      </c>
      <c r="H32" s="16">
        <v>-15398.5</v>
      </c>
    </row>
    <row r="33" spans="1:8" ht="15">
      <c r="A33" s="28" t="s">
        <v>194</v>
      </c>
      <c r="B33" s="16">
        <v>3935.65</v>
      </c>
      <c r="C33" s="17">
        <v>43825</v>
      </c>
      <c r="D33" s="17">
        <v>43809</v>
      </c>
      <c r="E33" s="17"/>
      <c r="F33" s="17"/>
      <c r="G33" s="1">
        <v>-16</v>
      </c>
      <c r="H33" s="16">
        <f>G33*B33</f>
        <v>-62970.4</v>
      </c>
    </row>
    <row r="34" spans="1:8" ht="15">
      <c r="A34" s="28" t="s">
        <v>195</v>
      </c>
      <c r="B34" s="16">
        <v>258.5</v>
      </c>
      <c r="C34" s="17">
        <v>43797</v>
      </c>
      <c r="D34" s="17">
        <v>43809</v>
      </c>
      <c r="E34" s="17"/>
      <c r="F34" s="17"/>
      <c r="G34" s="1">
        <v>18</v>
      </c>
      <c r="H34" s="16">
        <f>G34*B34</f>
        <v>4653</v>
      </c>
    </row>
    <row r="35" spans="1:8" ht="15">
      <c r="A35" s="28" t="s">
        <v>172</v>
      </c>
      <c r="B35" s="16">
        <v>85.1</v>
      </c>
      <c r="C35" s="17">
        <v>43833</v>
      </c>
      <c r="D35" s="17">
        <v>43810</v>
      </c>
      <c r="E35" s="17"/>
      <c r="F35" s="17"/>
      <c r="G35" s="1">
        <v>-23</v>
      </c>
      <c r="H35" s="16">
        <v>-1957.3</v>
      </c>
    </row>
    <row r="36" spans="1:8" ht="15">
      <c r="A36" s="28" t="s">
        <v>173</v>
      </c>
      <c r="B36" s="16">
        <v>158.55</v>
      </c>
      <c r="C36" s="17">
        <v>43833</v>
      </c>
      <c r="D36" s="17">
        <v>43810</v>
      </c>
      <c r="E36" s="17"/>
      <c r="F36" s="17"/>
      <c r="G36" s="1">
        <v>-23</v>
      </c>
      <c r="H36" s="16">
        <v>-3646.65</v>
      </c>
    </row>
    <row r="37" spans="1:8" ht="15">
      <c r="A37" s="28" t="s">
        <v>196</v>
      </c>
      <c r="B37" s="16">
        <v>135.01</v>
      </c>
      <c r="C37" s="17">
        <v>43833</v>
      </c>
      <c r="D37" s="17">
        <v>43810</v>
      </c>
      <c r="E37" s="17"/>
      <c r="F37" s="17"/>
      <c r="G37" s="1">
        <v>-23</v>
      </c>
      <c r="H37" s="16">
        <f>G37*B37</f>
        <v>-3105.2299999999996</v>
      </c>
    </row>
    <row r="38" spans="1:8" ht="15">
      <c r="A38" s="28" t="s">
        <v>174</v>
      </c>
      <c r="B38" s="16">
        <v>85</v>
      </c>
      <c r="C38" s="17">
        <v>43833</v>
      </c>
      <c r="D38" s="17">
        <v>43810</v>
      </c>
      <c r="E38" s="17"/>
      <c r="F38" s="17"/>
      <c r="G38" s="1">
        <v>-23</v>
      </c>
      <c r="H38" s="16">
        <v>-1955</v>
      </c>
    </row>
    <row r="39" spans="1:8" ht="15">
      <c r="A39" s="28" t="s">
        <v>175</v>
      </c>
      <c r="B39" s="16">
        <v>315.1</v>
      </c>
      <c r="C39" s="17">
        <v>43840</v>
      </c>
      <c r="D39" s="17">
        <v>43810</v>
      </c>
      <c r="E39" s="17"/>
      <c r="F39" s="17"/>
      <c r="G39" s="1">
        <v>-30</v>
      </c>
      <c r="H39" s="16">
        <v>-9453</v>
      </c>
    </row>
    <row r="40" spans="1:8" ht="15">
      <c r="A40" s="28" t="s">
        <v>176</v>
      </c>
      <c r="B40" s="16">
        <v>274.89</v>
      </c>
      <c r="C40" s="17">
        <v>43833</v>
      </c>
      <c r="D40" s="17">
        <v>43810</v>
      </c>
      <c r="E40" s="17"/>
      <c r="F40" s="17"/>
      <c r="G40" s="1">
        <v>-23</v>
      </c>
      <c r="H40" s="16">
        <v>-6322.47</v>
      </c>
    </row>
    <row r="41" spans="1:8" ht="15">
      <c r="A41" s="28" t="s">
        <v>177</v>
      </c>
      <c r="B41" s="16">
        <v>-23.8</v>
      </c>
      <c r="C41" s="17">
        <v>43833</v>
      </c>
      <c r="D41" s="17">
        <v>43810</v>
      </c>
      <c r="E41" s="17"/>
      <c r="F41" s="17"/>
      <c r="G41" s="1">
        <v>-23</v>
      </c>
      <c r="H41" s="16">
        <v>547.4</v>
      </c>
    </row>
    <row r="42" spans="1:8" ht="15">
      <c r="A42" s="28" t="s">
        <v>178</v>
      </c>
      <c r="B42" s="16">
        <v>44.97</v>
      </c>
      <c r="C42" s="17">
        <v>43833</v>
      </c>
      <c r="D42" s="17">
        <v>43810</v>
      </c>
      <c r="E42" s="17"/>
      <c r="F42" s="17"/>
      <c r="G42" s="1">
        <v>-23</v>
      </c>
      <c r="H42" s="16">
        <v>-1034.31</v>
      </c>
    </row>
    <row r="43" spans="1:8" ht="15">
      <c r="A43" s="28" t="s">
        <v>179</v>
      </c>
      <c r="B43" s="16">
        <v>389.6</v>
      </c>
      <c r="C43" s="17">
        <v>43833</v>
      </c>
      <c r="D43" s="17">
        <v>43810</v>
      </c>
      <c r="E43" s="17"/>
      <c r="F43" s="17"/>
      <c r="G43" s="1">
        <v>-23</v>
      </c>
      <c r="H43" s="16">
        <v>-8960.8</v>
      </c>
    </row>
    <row r="44" spans="1:8" ht="15">
      <c r="A44" s="28" t="s">
        <v>180</v>
      </c>
      <c r="B44" s="16">
        <v>43.67</v>
      </c>
      <c r="C44" s="17">
        <v>43833</v>
      </c>
      <c r="D44" s="17">
        <v>43810</v>
      </c>
      <c r="E44" s="17"/>
      <c r="F44" s="17"/>
      <c r="G44" s="1">
        <v>-23</v>
      </c>
      <c r="H44" s="16">
        <v>-1004.41</v>
      </c>
    </row>
    <row r="45" spans="1:8" ht="15">
      <c r="A45" s="28" t="s">
        <v>181</v>
      </c>
      <c r="B45" s="16">
        <v>697</v>
      </c>
      <c r="C45" s="17">
        <v>43833</v>
      </c>
      <c r="D45" s="17">
        <v>43810</v>
      </c>
      <c r="E45" s="17"/>
      <c r="F45" s="17"/>
      <c r="G45" s="1">
        <v>-23</v>
      </c>
      <c r="H45" s="16">
        <v>-16031</v>
      </c>
    </row>
    <row r="46" spans="1:8" ht="15">
      <c r="A46" s="28" t="s">
        <v>182</v>
      </c>
      <c r="B46" s="16">
        <v>409.84</v>
      </c>
      <c r="C46" s="17">
        <v>43833</v>
      </c>
      <c r="D46" s="17">
        <v>43810</v>
      </c>
      <c r="E46" s="17"/>
      <c r="F46" s="17"/>
      <c r="G46" s="1">
        <v>-23</v>
      </c>
      <c r="H46" s="16">
        <v>-9426.32</v>
      </c>
    </row>
    <row r="47" spans="1:8" ht="15">
      <c r="A47" s="28" t="s">
        <v>183</v>
      </c>
      <c r="B47" s="16">
        <v>2005.26</v>
      </c>
      <c r="C47" s="17">
        <v>43833</v>
      </c>
      <c r="D47" s="17">
        <v>43810</v>
      </c>
      <c r="E47" s="17"/>
      <c r="F47" s="17"/>
      <c r="G47" s="1">
        <v>-23</v>
      </c>
      <c r="H47" s="16">
        <v>-46120.98</v>
      </c>
    </row>
    <row r="48" spans="1:8" ht="15">
      <c r="A48" s="28" t="s">
        <v>184</v>
      </c>
      <c r="B48" s="16">
        <v>1107.7</v>
      </c>
      <c r="C48" s="17">
        <v>43833</v>
      </c>
      <c r="D48" s="17">
        <v>43810</v>
      </c>
      <c r="E48" s="17"/>
      <c r="F48" s="17"/>
      <c r="G48" s="1">
        <v>-23</v>
      </c>
      <c r="H48" s="16">
        <v>-25477.1</v>
      </c>
    </row>
    <row r="49" spans="1:8" ht="15">
      <c r="A49" s="28" t="s">
        <v>185</v>
      </c>
      <c r="B49" s="16">
        <v>669.5</v>
      </c>
      <c r="C49" s="17">
        <v>43839</v>
      </c>
      <c r="D49" s="17">
        <v>43810</v>
      </c>
      <c r="E49" s="17"/>
      <c r="F49" s="17"/>
      <c r="G49" s="1">
        <v>-29</v>
      </c>
      <c r="H49" s="16">
        <v>-19415.5</v>
      </c>
    </row>
    <row r="50" spans="1:8" ht="15">
      <c r="A50" s="28" t="s">
        <v>186</v>
      </c>
      <c r="B50" s="16">
        <v>8636.36</v>
      </c>
      <c r="C50" s="17">
        <v>43841</v>
      </c>
      <c r="D50" s="17">
        <v>43811</v>
      </c>
      <c r="E50" s="17"/>
      <c r="F50" s="17"/>
      <c r="G50" s="1">
        <v>-30</v>
      </c>
      <c r="H50" s="16">
        <v>-259090.8</v>
      </c>
    </row>
    <row r="51" spans="1:8" ht="15">
      <c r="A51" s="28" t="s">
        <v>187</v>
      </c>
      <c r="B51" s="16">
        <v>1200</v>
      </c>
      <c r="C51" s="17">
        <v>43841</v>
      </c>
      <c r="D51" s="17">
        <v>43811</v>
      </c>
      <c r="E51" s="17"/>
      <c r="F51" s="17"/>
      <c r="G51" s="1">
        <v>-30</v>
      </c>
      <c r="H51" s="16">
        <v>-36000</v>
      </c>
    </row>
    <row r="52" spans="1:8" ht="15">
      <c r="A52" s="28" t="s">
        <v>188</v>
      </c>
      <c r="B52" s="16">
        <v>241.92</v>
      </c>
      <c r="C52" s="17">
        <v>43846</v>
      </c>
      <c r="D52" s="17">
        <v>43819</v>
      </c>
      <c r="E52" s="17"/>
      <c r="F52" s="17"/>
      <c r="G52" s="1">
        <v>-27</v>
      </c>
      <c r="H52" s="16">
        <v>-6531.84</v>
      </c>
    </row>
    <row r="53" spans="1:8" ht="15">
      <c r="A53" s="28" t="s">
        <v>189</v>
      </c>
      <c r="B53" s="16">
        <v>144</v>
      </c>
      <c r="C53" s="17">
        <v>43849</v>
      </c>
      <c r="D53" s="17">
        <v>43819</v>
      </c>
      <c r="E53" s="17"/>
      <c r="F53" s="17"/>
      <c r="G53" s="1">
        <v>-30</v>
      </c>
      <c r="H53" s="16">
        <v>-4320</v>
      </c>
    </row>
    <row r="54" spans="1:8" ht="15">
      <c r="A54" s="28" t="s">
        <v>190</v>
      </c>
      <c r="B54" s="16">
        <v>537.81</v>
      </c>
      <c r="C54" s="17">
        <v>43845</v>
      </c>
      <c r="D54" s="17">
        <v>43819</v>
      </c>
      <c r="E54" s="17"/>
      <c r="F54" s="17"/>
      <c r="G54" s="1">
        <v>-26</v>
      </c>
      <c r="H54" s="16">
        <v>-13983.06</v>
      </c>
    </row>
    <row r="55" spans="1:8" ht="15">
      <c r="A55" s="28" t="s">
        <v>191</v>
      </c>
      <c r="B55" s="16">
        <v>1700</v>
      </c>
      <c r="C55" s="17">
        <v>43848</v>
      </c>
      <c r="D55" s="17">
        <v>43819</v>
      </c>
      <c r="E55" s="17"/>
      <c r="F55" s="17"/>
      <c r="G55" s="1">
        <v>-29</v>
      </c>
      <c r="H55" s="16">
        <v>-49300</v>
      </c>
    </row>
    <row r="56" spans="1:8" ht="15">
      <c r="A56" s="28" t="s">
        <v>192</v>
      </c>
      <c r="B56" s="16">
        <v>95.55</v>
      </c>
      <c r="C56" s="17">
        <v>43845</v>
      </c>
      <c r="D56" s="17">
        <v>43819</v>
      </c>
      <c r="E56" s="17"/>
      <c r="F56" s="17"/>
      <c r="G56" s="1">
        <v>-26</v>
      </c>
      <c r="H56" s="16">
        <v>-2484.3</v>
      </c>
    </row>
    <row r="57" spans="1:8" ht="15">
      <c r="A57" s="28"/>
      <c r="B57" s="16"/>
      <c r="C57" s="17"/>
      <c r="D57" s="17"/>
      <c r="E57" s="17"/>
      <c r="F57" s="17"/>
      <c r="G57" s="1">
        <v>0</v>
      </c>
      <c r="H57" s="16">
        <v>0</v>
      </c>
    </row>
    <row r="58" spans="1:8" ht="15">
      <c r="A58" s="28"/>
      <c r="B58" s="16"/>
      <c r="C58" s="17"/>
      <c r="D58" s="17"/>
      <c r="E58" s="17"/>
      <c r="F58" s="17"/>
      <c r="G58" s="1">
        <v>0</v>
      </c>
      <c r="H58" s="16">
        <v>0</v>
      </c>
    </row>
    <row r="59" spans="1:8" ht="15">
      <c r="A59" s="28"/>
      <c r="B59" s="16"/>
      <c r="C59" s="17"/>
      <c r="D59" s="17"/>
      <c r="E59" s="17"/>
      <c r="F59" s="17"/>
      <c r="G59" s="1">
        <v>0</v>
      </c>
      <c r="H59" s="16">
        <v>0</v>
      </c>
    </row>
    <row r="60" spans="1:8" ht="15">
      <c r="A60" s="28"/>
      <c r="B60" s="16"/>
      <c r="C60" s="17"/>
      <c r="D60" s="17"/>
      <c r="E60" s="17"/>
      <c r="F60" s="17"/>
      <c r="G60" s="1">
        <v>0</v>
      </c>
      <c r="H60" s="16">
        <v>0</v>
      </c>
    </row>
    <row r="61" spans="1:8" ht="15">
      <c r="A61" s="28"/>
      <c r="B61" s="16"/>
      <c r="C61" s="17"/>
      <c r="D61" s="17"/>
      <c r="E61" s="17"/>
      <c r="F61" s="17"/>
      <c r="G61" s="1">
        <v>0</v>
      </c>
      <c r="H61" s="16">
        <v>0</v>
      </c>
    </row>
    <row r="62" spans="1:8" ht="15">
      <c r="A62" s="28"/>
      <c r="B62" s="16"/>
      <c r="C62" s="17"/>
      <c r="D62" s="17"/>
      <c r="E62" s="17"/>
      <c r="F62" s="17"/>
      <c r="G62" s="1">
        <v>0</v>
      </c>
      <c r="H62" s="16">
        <v>0</v>
      </c>
    </row>
    <row r="63" spans="1:8" ht="15">
      <c r="A63" s="28"/>
      <c r="B63" s="16"/>
      <c r="C63" s="17"/>
      <c r="D63" s="17"/>
      <c r="E63" s="17"/>
      <c r="F63" s="17"/>
      <c r="G63" s="1">
        <v>0</v>
      </c>
      <c r="H63" s="16">
        <v>0</v>
      </c>
    </row>
    <row r="64" spans="1:8" ht="15">
      <c r="A64" s="28"/>
      <c r="B64" s="16"/>
      <c r="C64" s="17"/>
      <c r="D64" s="17"/>
      <c r="E64" s="17"/>
      <c r="F64" s="17"/>
      <c r="G64" s="1">
        <v>0</v>
      </c>
      <c r="H64" s="16">
        <v>0</v>
      </c>
    </row>
    <row r="65" spans="1:8" ht="15">
      <c r="A65" s="28"/>
      <c r="B65" s="16"/>
      <c r="C65" s="17"/>
      <c r="D65" s="17"/>
      <c r="E65" s="17"/>
      <c r="F65" s="17"/>
      <c r="G65" s="1">
        <v>0</v>
      </c>
      <c r="H65" s="16">
        <v>0</v>
      </c>
    </row>
    <row r="66" spans="1:8" ht="15">
      <c r="A66" s="28"/>
      <c r="B66" s="16"/>
      <c r="C66" s="17"/>
      <c r="D66" s="17"/>
      <c r="E66" s="17"/>
      <c r="F66" s="17"/>
      <c r="G66" s="1">
        <v>0</v>
      </c>
      <c r="H66" s="16">
        <v>0</v>
      </c>
    </row>
    <row r="67" spans="1:8" ht="15">
      <c r="A67" s="28"/>
      <c r="B67" s="16"/>
      <c r="C67" s="17"/>
      <c r="D67" s="17"/>
      <c r="E67" s="17"/>
      <c r="F67" s="17"/>
      <c r="G67" s="1">
        <v>0</v>
      </c>
      <c r="H67" s="16">
        <v>0</v>
      </c>
    </row>
    <row r="68" spans="1:8" ht="15">
      <c r="A68" s="28"/>
      <c r="B68" s="16"/>
      <c r="C68" s="17"/>
      <c r="D68" s="17"/>
      <c r="E68" s="17"/>
      <c r="F68" s="17"/>
      <c r="G68" s="1">
        <v>0</v>
      </c>
      <c r="H68" s="16">
        <v>0</v>
      </c>
    </row>
    <row r="69" spans="1:8" ht="15">
      <c r="A69" s="28"/>
      <c r="B69" s="16"/>
      <c r="C69" s="17"/>
      <c r="D69" s="17"/>
      <c r="E69" s="17"/>
      <c r="F69" s="17"/>
      <c r="G69" s="1">
        <v>0</v>
      </c>
      <c r="H69" s="16">
        <v>0</v>
      </c>
    </row>
    <row r="70" spans="1:8" ht="15">
      <c r="A70" s="28"/>
      <c r="B70" s="16"/>
      <c r="C70" s="17"/>
      <c r="D70" s="17"/>
      <c r="E70" s="17"/>
      <c r="F70" s="17"/>
      <c r="G70" s="1">
        <v>0</v>
      </c>
      <c r="H70" s="16">
        <v>0</v>
      </c>
    </row>
    <row r="71" spans="1:8" ht="15">
      <c r="A71" s="28"/>
      <c r="B71" s="16"/>
      <c r="C71" s="17"/>
      <c r="D71" s="17"/>
      <c r="E71" s="17"/>
      <c r="F71" s="17"/>
      <c r="G71" s="1">
        <v>0</v>
      </c>
      <c r="H71" s="16">
        <v>0</v>
      </c>
    </row>
    <row r="72" spans="1:8" ht="15">
      <c r="A72" s="28"/>
      <c r="B72" s="16"/>
      <c r="C72" s="17"/>
      <c r="D72" s="17"/>
      <c r="E72" s="17"/>
      <c r="F72" s="17"/>
      <c r="G72" s="1">
        <v>0</v>
      </c>
      <c r="H72" s="16">
        <v>0</v>
      </c>
    </row>
    <row r="73" spans="1:8" ht="15">
      <c r="A73" s="28"/>
      <c r="B73" s="16"/>
      <c r="C73" s="17"/>
      <c r="D73" s="17"/>
      <c r="E73" s="17"/>
      <c r="F73" s="17"/>
      <c r="G73" s="1">
        <v>0</v>
      </c>
      <c r="H73" s="16">
        <v>0</v>
      </c>
    </row>
    <row r="74" spans="1:8" ht="15">
      <c r="A74" s="28"/>
      <c r="B74" s="16"/>
      <c r="C74" s="17"/>
      <c r="D74" s="17"/>
      <c r="E74" s="17"/>
      <c r="F74" s="17"/>
      <c r="G74" s="1">
        <v>0</v>
      </c>
      <c r="H74" s="16">
        <v>0</v>
      </c>
    </row>
    <row r="75" spans="1:8" ht="15">
      <c r="A75" s="28"/>
      <c r="B75" s="16"/>
      <c r="C75" s="17"/>
      <c r="D75" s="17"/>
      <c r="E75" s="17"/>
      <c r="F75" s="17"/>
      <c r="G75" s="1">
        <v>0</v>
      </c>
      <c r="H75" s="16">
        <v>0</v>
      </c>
    </row>
    <row r="76" spans="1:8" ht="15">
      <c r="A76" s="28"/>
      <c r="B76" s="16"/>
      <c r="C76" s="17"/>
      <c r="D76" s="17"/>
      <c r="E76" s="17"/>
      <c r="F76" s="17"/>
      <c r="G76" s="1">
        <v>0</v>
      </c>
      <c r="H76" s="16">
        <v>0</v>
      </c>
    </row>
    <row r="77" spans="1:8" ht="15">
      <c r="A77" s="28"/>
      <c r="B77" s="16"/>
      <c r="C77" s="17"/>
      <c r="D77" s="17"/>
      <c r="E77" s="17"/>
      <c r="F77" s="17"/>
      <c r="G77" s="1">
        <v>0</v>
      </c>
      <c r="H77" s="16">
        <v>0</v>
      </c>
    </row>
    <row r="78" spans="1:8" ht="15">
      <c r="A78" s="28"/>
      <c r="B78" s="16"/>
      <c r="C78" s="17"/>
      <c r="D78" s="17"/>
      <c r="E78" s="17"/>
      <c r="F78" s="17"/>
      <c r="G78" s="1">
        <v>0</v>
      </c>
      <c r="H78" s="16">
        <v>0</v>
      </c>
    </row>
    <row r="79" spans="1:8" ht="15">
      <c r="A79" s="28"/>
      <c r="B79" s="16"/>
      <c r="C79" s="17"/>
      <c r="D79" s="17"/>
      <c r="E79" s="17"/>
      <c r="F79" s="17"/>
      <c r="G79" s="1">
        <v>0</v>
      </c>
      <c r="H79" s="16">
        <v>0</v>
      </c>
    </row>
    <row r="80" spans="1:8" ht="15">
      <c r="A80" s="28"/>
      <c r="B80" s="16"/>
      <c r="C80" s="17"/>
      <c r="D80" s="17"/>
      <c r="E80" s="17"/>
      <c r="F80" s="17"/>
      <c r="G80" s="1">
        <v>0</v>
      </c>
      <c r="H80" s="16">
        <v>0</v>
      </c>
    </row>
    <row r="81" spans="1:8" ht="15">
      <c r="A81" s="28"/>
      <c r="B81" s="16"/>
      <c r="C81" s="17"/>
      <c r="D81" s="17"/>
      <c r="E81" s="17"/>
      <c r="F81" s="17"/>
      <c r="G81" s="1">
        <v>0</v>
      </c>
      <c r="H81" s="16">
        <v>0</v>
      </c>
    </row>
    <row r="82" spans="1:8" ht="15">
      <c r="A82" s="28"/>
      <c r="B82" s="16"/>
      <c r="C82" s="17"/>
      <c r="D82" s="17"/>
      <c r="E82" s="17"/>
      <c r="F82" s="17"/>
      <c r="G82" s="1">
        <v>0</v>
      </c>
      <c r="H82" s="16">
        <v>0</v>
      </c>
    </row>
    <row r="83" spans="1:8" ht="15">
      <c r="A83" s="28"/>
      <c r="B83" s="16"/>
      <c r="C83" s="17"/>
      <c r="D83" s="17"/>
      <c r="E83" s="17"/>
      <c r="F83" s="17"/>
      <c r="G83" s="1">
        <v>0</v>
      </c>
      <c r="H83" s="16">
        <v>0</v>
      </c>
    </row>
    <row r="84" spans="1:8" ht="15">
      <c r="A84" s="28"/>
      <c r="B84" s="16"/>
      <c r="C84" s="17"/>
      <c r="D84" s="17"/>
      <c r="E84" s="17"/>
      <c r="F84" s="17"/>
      <c r="G84" s="1">
        <v>0</v>
      </c>
      <c r="H84" s="16">
        <v>0</v>
      </c>
    </row>
    <row r="85" spans="1:8" ht="15">
      <c r="A85" s="28"/>
      <c r="B85" s="16"/>
      <c r="C85" s="17"/>
      <c r="D85" s="17"/>
      <c r="E85" s="17"/>
      <c r="F85" s="17"/>
      <c r="G85" s="1">
        <v>0</v>
      </c>
      <c r="H85" s="16">
        <v>0</v>
      </c>
    </row>
    <row r="86" spans="1:8" ht="15">
      <c r="A86" s="28"/>
      <c r="B86" s="16"/>
      <c r="C86" s="17"/>
      <c r="D86" s="17"/>
      <c r="E86" s="17"/>
      <c r="F86" s="17"/>
      <c r="G86" s="1">
        <v>0</v>
      </c>
      <c r="H86" s="16">
        <v>0</v>
      </c>
    </row>
    <row r="87" spans="1:8" ht="15">
      <c r="A87" s="28"/>
      <c r="B87" s="16"/>
      <c r="C87" s="17"/>
      <c r="D87" s="17"/>
      <c r="E87" s="17"/>
      <c r="F87" s="17"/>
      <c r="G87" s="1">
        <v>0</v>
      </c>
      <c r="H87" s="16">
        <v>0</v>
      </c>
    </row>
    <row r="88" spans="1:8" ht="15">
      <c r="A88" s="28"/>
      <c r="B88" s="16"/>
      <c r="C88" s="17"/>
      <c r="D88" s="17"/>
      <c r="E88" s="17"/>
      <c r="F88" s="17"/>
      <c r="G88" s="1">
        <v>0</v>
      </c>
      <c r="H88" s="16">
        <v>0</v>
      </c>
    </row>
    <row r="89" spans="1:8" ht="15">
      <c r="A89" s="28"/>
      <c r="B89" s="16"/>
      <c r="C89" s="17"/>
      <c r="D89" s="17"/>
      <c r="E89" s="17"/>
      <c r="F89" s="17"/>
      <c r="G89" s="1">
        <v>0</v>
      </c>
      <c r="H89" s="16">
        <v>0</v>
      </c>
    </row>
    <row r="90" spans="1:8" ht="15">
      <c r="A90" s="28"/>
      <c r="B90" s="16"/>
      <c r="C90" s="17"/>
      <c r="D90" s="17"/>
      <c r="E90" s="17"/>
      <c r="F90" s="17"/>
      <c r="G90" s="1">
        <v>0</v>
      </c>
      <c r="H90" s="16">
        <v>0</v>
      </c>
    </row>
    <row r="91" spans="1:8" ht="15">
      <c r="A91" s="28"/>
      <c r="B91" s="16"/>
      <c r="C91" s="17"/>
      <c r="D91" s="17"/>
      <c r="E91" s="17"/>
      <c r="F91" s="17"/>
      <c r="G91" s="1">
        <v>0</v>
      </c>
      <c r="H91" s="16">
        <v>0</v>
      </c>
    </row>
    <row r="92" spans="1:8" ht="15">
      <c r="A92" s="28"/>
      <c r="B92" s="16"/>
      <c r="C92" s="17"/>
      <c r="D92" s="17"/>
      <c r="E92" s="17"/>
      <c r="F92" s="17"/>
      <c r="G92" s="1">
        <v>0</v>
      </c>
      <c r="H92" s="16">
        <v>0</v>
      </c>
    </row>
    <row r="93" spans="1:8" ht="15">
      <c r="A93" s="28"/>
      <c r="B93" s="16"/>
      <c r="C93" s="17"/>
      <c r="D93" s="17"/>
      <c r="E93" s="17"/>
      <c r="F93" s="17"/>
      <c r="G93" s="1">
        <v>0</v>
      </c>
      <c r="H93" s="16">
        <v>0</v>
      </c>
    </row>
    <row r="94" spans="1:8" ht="15">
      <c r="A94" s="28"/>
      <c r="B94" s="16"/>
      <c r="C94" s="17"/>
      <c r="D94" s="17"/>
      <c r="E94" s="17"/>
      <c r="F94" s="17"/>
      <c r="G94" s="1">
        <v>0</v>
      </c>
      <c r="H94" s="16">
        <v>0</v>
      </c>
    </row>
    <row r="95" spans="1:8" ht="15">
      <c r="A95" s="28"/>
      <c r="B95" s="16"/>
      <c r="C95" s="17"/>
      <c r="D95" s="17"/>
      <c r="E95" s="17"/>
      <c r="F95" s="17"/>
      <c r="G95" s="1">
        <v>0</v>
      </c>
      <c r="H95" s="16">
        <v>0</v>
      </c>
    </row>
    <row r="96" spans="1:8" ht="15">
      <c r="A96" s="28"/>
      <c r="B96" s="16"/>
      <c r="C96" s="17"/>
      <c r="D96" s="17"/>
      <c r="E96" s="17"/>
      <c r="F96" s="17"/>
      <c r="G96" s="1">
        <v>0</v>
      </c>
      <c r="H96" s="16">
        <v>0</v>
      </c>
    </row>
    <row r="97" spans="1:8" ht="15">
      <c r="A97" s="28"/>
      <c r="B97" s="16"/>
      <c r="C97" s="17"/>
      <c r="D97" s="17"/>
      <c r="E97" s="17"/>
      <c r="F97" s="17"/>
      <c r="G97" s="1">
        <v>0</v>
      </c>
      <c r="H97" s="16">
        <v>0</v>
      </c>
    </row>
    <row r="98" spans="1:8" ht="15">
      <c r="A98" s="28"/>
      <c r="B98" s="16"/>
      <c r="C98" s="17"/>
      <c r="D98" s="17"/>
      <c r="E98" s="17"/>
      <c r="F98" s="17"/>
      <c r="G98" s="1">
        <v>0</v>
      </c>
      <c r="H98" s="16">
        <v>0</v>
      </c>
    </row>
    <row r="99" spans="1:8" ht="15">
      <c r="A99" s="28"/>
      <c r="B99" s="16"/>
      <c r="C99" s="17"/>
      <c r="D99" s="17"/>
      <c r="E99" s="17"/>
      <c r="F99" s="17"/>
      <c r="G99" s="1">
        <v>0</v>
      </c>
      <c r="H99" s="16">
        <v>0</v>
      </c>
    </row>
    <row r="100" spans="1:8" ht="15">
      <c r="A100" s="28"/>
      <c r="B100" s="16"/>
      <c r="C100" s="17"/>
      <c r="D100" s="17"/>
      <c r="E100" s="17"/>
      <c r="F100" s="17"/>
      <c r="G100" s="1">
        <v>0</v>
      </c>
      <c r="H100" s="16">
        <v>0</v>
      </c>
    </row>
    <row r="101" spans="1:8" ht="15">
      <c r="A101" s="28"/>
      <c r="B101" s="16"/>
      <c r="C101" s="17"/>
      <c r="D101" s="17"/>
      <c r="E101" s="17"/>
      <c r="F101" s="17"/>
      <c r="G101" s="1">
        <v>0</v>
      </c>
      <c r="H101" s="16">
        <v>0</v>
      </c>
    </row>
    <row r="102" spans="1:8" ht="15">
      <c r="A102" s="28"/>
      <c r="B102" s="16"/>
      <c r="C102" s="17"/>
      <c r="D102" s="17"/>
      <c r="E102" s="17"/>
      <c r="F102" s="17"/>
      <c r="G102" s="1">
        <v>0</v>
      </c>
      <c r="H102" s="16">
        <v>0</v>
      </c>
    </row>
    <row r="103" spans="1:8" ht="15">
      <c r="A103" s="28"/>
      <c r="B103" s="16"/>
      <c r="C103" s="17"/>
      <c r="D103" s="17"/>
      <c r="E103" s="17"/>
      <c r="F103" s="17"/>
      <c r="G103" s="1">
        <v>0</v>
      </c>
      <c r="H103" s="16">
        <v>0</v>
      </c>
    </row>
    <row r="104" spans="1:8" ht="15">
      <c r="A104" s="28"/>
      <c r="B104" s="16"/>
      <c r="C104" s="17"/>
      <c r="D104" s="17"/>
      <c r="E104" s="17"/>
      <c r="F104" s="17"/>
      <c r="G104" s="1">
        <v>0</v>
      </c>
      <c r="H104" s="16">
        <v>0</v>
      </c>
    </row>
    <row r="105" spans="1:8" ht="15">
      <c r="A105" s="28"/>
      <c r="B105" s="16"/>
      <c r="C105" s="17"/>
      <c r="D105" s="17"/>
      <c r="E105" s="17"/>
      <c r="F105" s="17"/>
      <c r="G105" s="1">
        <v>0</v>
      </c>
      <c r="H105" s="16">
        <v>0</v>
      </c>
    </row>
    <row r="106" spans="1:8" ht="15">
      <c r="A106" s="28"/>
      <c r="B106" s="16"/>
      <c r="C106" s="17"/>
      <c r="D106" s="17"/>
      <c r="E106" s="17"/>
      <c r="F106" s="17"/>
      <c r="G106" s="1">
        <v>0</v>
      </c>
      <c r="H106" s="16">
        <v>0</v>
      </c>
    </row>
    <row r="107" spans="1:8" ht="15">
      <c r="A107" s="28"/>
      <c r="B107" s="16"/>
      <c r="C107" s="17"/>
      <c r="D107" s="17"/>
      <c r="E107" s="17"/>
      <c r="F107" s="17"/>
      <c r="G107" s="1">
        <v>0</v>
      </c>
      <c r="H107" s="16">
        <v>0</v>
      </c>
    </row>
    <row r="108" spans="1:8" ht="15">
      <c r="A108" s="28"/>
      <c r="B108" s="16"/>
      <c r="C108" s="17"/>
      <c r="D108" s="17"/>
      <c r="E108" s="17"/>
      <c r="F108" s="17"/>
      <c r="G108" s="1">
        <v>0</v>
      </c>
      <c r="H108" s="16">
        <v>0</v>
      </c>
    </row>
    <row r="109" spans="1:8" ht="15">
      <c r="A109" s="28"/>
      <c r="B109" s="16"/>
      <c r="C109" s="17"/>
      <c r="D109" s="17"/>
      <c r="E109" s="17"/>
      <c r="F109" s="17"/>
      <c r="G109" s="1">
        <v>0</v>
      </c>
      <c r="H109" s="16">
        <v>0</v>
      </c>
    </row>
    <row r="110" spans="1:8" ht="15">
      <c r="A110" s="28"/>
      <c r="B110" s="16"/>
      <c r="C110" s="17"/>
      <c r="D110" s="17"/>
      <c r="E110" s="17"/>
      <c r="F110" s="17"/>
      <c r="G110" s="1">
        <v>0</v>
      </c>
      <c r="H110" s="16">
        <v>0</v>
      </c>
    </row>
    <row r="111" spans="1:8" ht="15">
      <c r="A111" s="28"/>
      <c r="B111" s="16"/>
      <c r="C111" s="17"/>
      <c r="D111" s="17"/>
      <c r="E111" s="17"/>
      <c r="F111" s="17"/>
      <c r="G111" s="1">
        <v>0</v>
      </c>
      <c r="H111" s="16">
        <v>0</v>
      </c>
    </row>
    <row r="112" spans="1:8" ht="15">
      <c r="A112" s="28"/>
      <c r="B112" s="16"/>
      <c r="C112" s="17"/>
      <c r="D112" s="17"/>
      <c r="E112" s="17"/>
      <c r="F112" s="17"/>
      <c r="G112" s="1">
        <v>0</v>
      </c>
      <c r="H112" s="16">
        <v>0</v>
      </c>
    </row>
    <row r="113" spans="1:8" ht="15">
      <c r="A113" s="28"/>
      <c r="B113" s="16"/>
      <c r="C113" s="17"/>
      <c r="D113" s="17"/>
      <c r="E113" s="17"/>
      <c r="F113" s="17"/>
      <c r="G113" s="1">
        <v>0</v>
      </c>
      <c r="H113" s="16">
        <v>0</v>
      </c>
    </row>
    <row r="114" spans="1:8" ht="15">
      <c r="A114" s="28"/>
      <c r="B114" s="16"/>
      <c r="C114" s="17"/>
      <c r="D114" s="17"/>
      <c r="E114" s="17"/>
      <c r="F114" s="17"/>
      <c r="G114" s="1">
        <v>0</v>
      </c>
      <c r="H114" s="16">
        <v>0</v>
      </c>
    </row>
    <row r="115" spans="1:8" ht="15">
      <c r="A115" s="28"/>
      <c r="B115" s="16"/>
      <c r="C115" s="17"/>
      <c r="D115" s="17"/>
      <c r="E115" s="17"/>
      <c r="F115" s="17"/>
      <c r="G115" s="1">
        <v>0</v>
      </c>
      <c r="H115" s="16">
        <v>0</v>
      </c>
    </row>
    <row r="116" spans="1:8" ht="15">
      <c r="A116" s="28"/>
      <c r="B116" s="16"/>
      <c r="C116" s="17"/>
      <c r="D116" s="17"/>
      <c r="E116" s="17"/>
      <c r="F116" s="17"/>
      <c r="G116" s="1">
        <v>0</v>
      </c>
      <c r="H116" s="16">
        <v>0</v>
      </c>
    </row>
    <row r="117" spans="1:8" ht="15">
      <c r="A117" s="28"/>
      <c r="B117" s="16"/>
      <c r="C117" s="17"/>
      <c r="D117" s="17"/>
      <c r="E117" s="17"/>
      <c r="F117" s="17"/>
      <c r="G117" s="1">
        <v>0</v>
      </c>
      <c r="H117" s="16">
        <v>0</v>
      </c>
    </row>
    <row r="118" spans="1:8" ht="15">
      <c r="A118" s="28"/>
      <c r="B118" s="16"/>
      <c r="C118" s="17"/>
      <c r="D118" s="17"/>
      <c r="E118" s="17"/>
      <c r="F118" s="17"/>
      <c r="G118" s="1">
        <v>0</v>
      </c>
      <c r="H118" s="16">
        <v>0</v>
      </c>
    </row>
    <row r="119" spans="1:8" ht="15">
      <c r="A119" s="28"/>
      <c r="B119" s="16"/>
      <c r="C119" s="17"/>
      <c r="D119" s="17"/>
      <c r="E119" s="17"/>
      <c r="F119" s="17"/>
      <c r="G119" s="1">
        <v>0</v>
      </c>
      <c r="H119" s="16">
        <v>0</v>
      </c>
    </row>
    <row r="120" spans="1:8" ht="15">
      <c r="A120" s="28"/>
      <c r="B120" s="16"/>
      <c r="C120" s="17"/>
      <c r="D120" s="17"/>
      <c r="E120" s="17"/>
      <c r="F120" s="17"/>
      <c r="G120" s="1">
        <v>0</v>
      </c>
      <c r="H120" s="16">
        <v>0</v>
      </c>
    </row>
    <row r="121" spans="1:8" ht="15">
      <c r="A121" s="28"/>
      <c r="B121" s="16"/>
      <c r="C121" s="17"/>
      <c r="D121" s="17"/>
      <c r="E121" s="17"/>
      <c r="F121" s="17"/>
      <c r="G121" s="1">
        <v>0</v>
      </c>
      <c r="H121" s="16">
        <v>0</v>
      </c>
    </row>
    <row r="122" spans="1:8" ht="15">
      <c r="A122" s="28"/>
      <c r="B122" s="16"/>
      <c r="C122" s="17"/>
      <c r="D122" s="17"/>
      <c r="E122" s="17"/>
      <c r="F122" s="17"/>
      <c r="G122" s="1">
        <v>0</v>
      </c>
      <c r="H122" s="16">
        <v>0</v>
      </c>
    </row>
    <row r="123" spans="1:8" ht="15">
      <c r="A123" s="28"/>
      <c r="B123" s="16"/>
      <c r="C123" s="17"/>
      <c r="D123" s="17"/>
      <c r="E123" s="17"/>
      <c r="F123" s="17"/>
      <c r="G123" s="1">
        <v>0</v>
      </c>
      <c r="H123" s="16">
        <v>0</v>
      </c>
    </row>
    <row r="124" spans="1:8" ht="15">
      <c r="A124" s="28"/>
      <c r="B124" s="16"/>
      <c r="C124" s="17"/>
      <c r="D124" s="17"/>
      <c r="E124" s="17"/>
      <c r="F124" s="17"/>
      <c r="G124" s="1">
        <v>0</v>
      </c>
      <c r="H124" s="16">
        <v>0</v>
      </c>
    </row>
    <row r="125" spans="1:8" ht="15">
      <c r="A125" s="28"/>
      <c r="B125" s="16"/>
      <c r="C125" s="17"/>
      <c r="D125" s="17"/>
      <c r="E125" s="17"/>
      <c r="F125" s="17"/>
      <c r="G125" s="1">
        <v>0</v>
      </c>
      <c r="H125" s="16">
        <v>0</v>
      </c>
    </row>
    <row r="126" spans="1:8" ht="15">
      <c r="A126" s="28"/>
      <c r="B126" s="16"/>
      <c r="C126" s="17"/>
      <c r="D126" s="17"/>
      <c r="E126" s="17"/>
      <c r="F126" s="17"/>
      <c r="G126" s="1">
        <v>0</v>
      </c>
      <c r="H126" s="16">
        <v>0</v>
      </c>
    </row>
    <row r="127" spans="1:8" ht="15">
      <c r="A127" s="28"/>
      <c r="B127" s="16"/>
      <c r="C127" s="17"/>
      <c r="D127" s="17"/>
      <c r="E127" s="17"/>
      <c r="F127" s="17"/>
      <c r="G127" s="1">
        <v>0</v>
      </c>
      <c r="H127" s="16">
        <v>0</v>
      </c>
    </row>
    <row r="128" spans="1:8" ht="15">
      <c r="A128" s="28"/>
      <c r="B128" s="16"/>
      <c r="C128" s="17"/>
      <c r="D128" s="17"/>
      <c r="E128" s="17"/>
      <c r="F128" s="17"/>
      <c r="G128" s="1">
        <v>0</v>
      </c>
      <c r="H128" s="16">
        <v>0</v>
      </c>
    </row>
    <row r="129" spans="1:8" ht="15">
      <c r="A129" s="28"/>
      <c r="B129" s="16"/>
      <c r="C129" s="17"/>
      <c r="D129" s="17"/>
      <c r="E129" s="17"/>
      <c r="F129" s="17"/>
      <c r="G129" s="1">
        <v>0</v>
      </c>
      <c r="H129" s="16">
        <v>0</v>
      </c>
    </row>
    <row r="130" spans="1:8" ht="15">
      <c r="A130" s="28"/>
      <c r="B130" s="16"/>
      <c r="C130" s="17"/>
      <c r="D130" s="17"/>
      <c r="E130" s="17"/>
      <c r="F130" s="17"/>
      <c r="G130" s="1">
        <v>0</v>
      </c>
      <c r="H130" s="16">
        <v>0</v>
      </c>
    </row>
    <row r="131" spans="1:8" ht="15">
      <c r="A131" s="28"/>
      <c r="B131" s="16"/>
      <c r="C131" s="17"/>
      <c r="D131" s="17"/>
      <c r="E131" s="17"/>
      <c r="F131" s="17"/>
      <c r="G131" s="1">
        <v>0</v>
      </c>
      <c r="H131" s="16">
        <v>0</v>
      </c>
    </row>
    <row r="132" spans="1:8" ht="15">
      <c r="A132" s="28"/>
      <c r="B132" s="16"/>
      <c r="C132" s="17"/>
      <c r="D132" s="17"/>
      <c r="E132" s="17"/>
      <c r="F132" s="17"/>
      <c r="G132" s="1">
        <v>0</v>
      </c>
      <c r="H132" s="16">
        <v>0</v>
      </c>
    </row>
    <row r="133" spans="1:8" ht="15">
      <c r="A133" s="28"/>
      <c r="B133" s="16"/>
      <c r="C133" s="17"/>
      <c r="D133" s="17"/>
      <c r="E133" s="17"/>
      <c r="F133" s="17"/>
      <c r="G133" s="1">
        <v>0</v>
      </c>
      <c r="H133" s="16">
        <v>0</v>
      </c>
    </row>
    <row r="134" spans="1:8" ht="15">
      <c r="A134" s="28"/>
      <c r="B134" s="16"/>
      <c r="C134" s="17"/>
      <c r="D134" s="17"/>
      <c r="E134" s="17"/>
      <c r="F134" s="17"/>
      <c r="G134" s="1">
        <v>0</v>
      </c>
      <c r="H134" s="16">
        <v>0</v>
      </c>
    </row>
    <row r="135" spans="1:8" ht="15">
      <c r="A135" s="28"/>
      <c r="B135" s="16"/>
      <c r="C135" s="17"/>
      <c r="D135" s="17"/>
      <c r="E135" s="17"/>
      <c r="F135" s="17"/>
      <c r="G135" s="1">
        <v>0</v>
      </c>
      <c r="H135" s="16">
        <v>0</v>
      </c>
    </row>
    <row r="136" spans="1:8" ht="15">
      <c r="A136" s="28"/>
      <c r="B136" s="16"/>
      <c r="C136" s="17"/>
      <c r="D136" s="17"/>
      <c r="E136" s="17"/>
      <c r="F136" s="17"/>
      <c r="G136" s="1">
        <v>0</v>
      </c>
      <c r="H136" s="16">
        <v>0</v>
      </c>
    </row>
    <row r="137" spans="1:8" ht="15">
      <c r="A137" s="28"/>
      <c r="B137" s="16"/>
      <c r="C137" s="17"/>
      <c r="D137" s="17"/>
      <c r="E137" s="17"/>
      <c r="F137" s="17"/>
      <c r="G137" s="1">
        <v>0</v>
      </c>
      <c r="H137" s="16">
        <v>0</v>
      </c>
    </row>
    <row r="138" spans="1:8" ht="15">
      <c r="A138" s="28"/>
      <c r="B138" s="16"/>
      <c r="C138" s="17"/>
      <c r="D138" s="17"/>
      <c r="E138" s="17"/>
      <c r="F138" s="17"/>
      <c r="G138" s="1">
        <v>0</v>
      </c>
      <c r="H138" s="16">
        <v>0</v>
      </c>
    </row>
    <row r="139" spans="1:8" ht="15">
      <c r="A139" s="28"/>
      <c r="B139" s="16"/>
      <c r="C139" s="17"/>
      <c r="D139" s="17"/>
      <c r="E139" s="17"/>
      <c r="F139" s="17"/>
      <c r="G139" s="1">
        <v>0</v>
      </c>
      <c r="H139" s="16">
        <v>0</v>
      </c>
    </row>
    <row r="140" spans="1:8" ht="15">
      <c r="A140" s="28"/>
      <c r="B140" s="16"/>
      <c r="C140" s="17"/>
      <c r="D140" s="17"/>
      <c r="E140" s="17"/>
      <c r="F140" s="17"/>
      <c r="G140" s="1">
        <v>0</v>
      </c>
      <c r="H140" s="16">
        <v>0</v>
      </c>
    </row>
    <row r="141" spans="1:8" ht="15">
      <c r="A141" s="28"/>
      <c r="B141" s="16"/>
      <c r="C141" s="17"/>
      <c r="D141" s="17"/>
      <c r="E141" s="17"/>
      <c r="F141" s="17"/>
      <c r="G141" s="1">
        <v>0</v>
      </c>
      <c r="H141" s="16">
        <v>0</v>
      </c>
    </row>
    <row r="142" spans="1:8" ht="15">
      <c r="A142" s="28"/>
      <c r="B142" s="16"/>
      <c r="C142" s="17"/>
      <c r="D142" s="17"/>
      <c r="E142" s="17"/>
      <c r="F142" s="17"/>
      <c r="G142" s="1">
        <v>0</v>
      </c>
      <c r="H142" s="16">
        <v>0</v>
      </c>
    </row>
    <row r="143" spans="1:8" ht="14.25" customHeight="1">
      <c r="A143" s="28"/>
      <c r="B143" s="16"/>
      <c r="C143" s="17"/>
      <c r="D143" s="17"/>
      <c r="E143" s="17"/>
      <c r="F143" s="17"/>
      <c r="G143" s="1">
        <v>0</v>
      </c>
      <c r="H143" s="16">
        <v>0</v>
      </c>
    </row>
    <row r="144" spans="1:8" ht="15">
      <c r="A144" s="28"/>
      <c r="B144" s="16"/>
      <c r="C144" s="17"/>
      <c r="D144" s="17"/>
      <c r="E144" s="17"/>
      <c r="F144" s="17"/>
      <c r="G144" s="1">
        <v>0</v>
      </c>
      <c r="H144" s="16">
        <v>0</v>
      </c>
    </row>
    <row r="145" spans="1:8" ht="15">
      <c r="A145" s="28"/>
      <c r="B145" s="16"/>
      <c r="C145" s="17"/>
      <c r="D145" s="17"/>
      <c r="E145" s="17"/>
      <c r="F145" s="17"/>
      <c r="G145" s="1">
        <v>0</v>
      </c>
      <c r="H145" s="16">
        <v>0</v>
      </c>
    </row>
    <row r="146" spans="1:8" ht="15">
      <c r="A146" s="28"/>
      <c r="B146" s="16"/>
      <c r="C146" s="17"/>
      <c r="D146" s="17"/>
      <c r="E146" s="17"/>
      <c r="F146" s="17"/>
      <c r="G146" s="1">
        <v>0</v>
      </c>
      <c r="H146" s="16">
        <v>0</v>
      </c>
    </row>
    <row r="147" spans="1:8" ht="15">
      <c r="A147" s="28"/>
      <c r="B147" s="16"/>
      <c r="C147" s="17"/>
      <c r="D147" s="17"/>
      <c r="E147" s="17"/>
      <c r="F147" s="17"/>
      <c r="G147" s="1">
        <v>0</v>
      </c>
      <c r="H147" s="16">
        <v>0</v>
      </c>
    </row>
    <row r="148" spans="1:8" ht="15">
      <c r="A148" s="28"/>
      <c r="B148" s="16"/>
      <c r="C148" s="17"/>
      <c r="D148" s="17"/>
      <c r="E148" s="17"/>
      <c r="F148" s="17"/>
      <c r="G148" s="1">
        <v>0</v>
      </c>
      <c r="H148" s="16">
        <v>0</v>
      </c>
    </row>
    <row r="149" spans="1:8" ht="15">
      <c r="A149" s="28"/>
      <c r="B149" s="16"/>
      <c r="C149" s="17"/>
      <c r="D149" s="17"/>
      <c r="E149" s="17"/>
      <c r="F149" s="17"/>
      <c r="G149" s="1">
        <v>0</v>
      </c>
      <c r="H149" s="16">
        <v>0</v>
      </c>
    </row>
    <row r="150" spans="1:8" ht="15">
      <c r="A150" s="28"/>
      <c r="B150" s="16"/>
      <c r="C150" s="17"/>
      <c r="D150" s="17"/>
      <c r="E150" s="17"/>
      <c r="F150" s="17"/>
      <c r="G150" s="1">
        <v>0</v>
      </c>
      <c r="H150" s="16">
        <v>0</v>
      </c>
    </row>
    <row r="151" spans="1:8" ht="15">
      <c r="A151" s="28"/>
      <c r="B151" s="16"/>
      <c r="C151" s="17"/>
      <c r="D151" s="17"/>
      <c r="E151" s="17"/>
      <c r="F151" s="17"/>
      <c r="G151" s="1">
        <v>0</v>
      </c>
      <c r="H151" s="16">
        <v>0</v>
      </c>
    </row>
    <row r="152" spans="1:8" ht="15">
      <c r="A152" s="28"/>
      <c r="B152" s="16"/>
      <c r="C152" s="17"/>
      <c r="D152" s="17"/>
      <c r="E152" s="17"/>
      <c r="F152" s="17"/>
      <c r="G152" s="1">
        <v>0</v>
      </c>
      <c r="H152" s="16">
        <v>0</v>
      </c>
    </row>
    <row r="153" spans="1:8" ht="15">
      <c r="A153" s="28"/>
      <c r="B153" s="16"/>
      <c r="C153" s="17"/>
      <c r="D153" s="17"/>
      <c r="E153" s="17"/>
      <c r="F153" s="17"/>
      <c r="G153" s="1">
        <v>0</v>
      </c>
      <c r="H153" s="16">
        <v>0</v>
      </c>
    </row>
    <row r="154" spans="1:8" ht="15">
      <c r="A154" s="28"/>
      <c r="B154" s="16"/>
      <c r="C154" s="17"/>
      <c r="D154" s="17"/>
      <c r="E154" s="17"/>
      <c r="F154" s="17"/>
      <c r="G154" s="1">
        <v>0</v>
      </c>
      <c r="H154" s="16">
        <v>0</v>
      </c>
    </row>
    <row r="155" spans="1:8" ht="15">
      <c r="A155" s="28"/>
      <c r="B155" s="16"/>
      <c r="C155" s="17"/>
      <c r="D155" s="17"/>
      <c r="E155" s="17"/>
      <c r="F155" s="17"/>
      <c r="G155" s="1">
        <v>0</v>
      </c>
      <c r="H155" s="16">
        <v>0</v>
      </c>
    </row>
    <row r="156" spans="1:8" ht="15">
      <c r="A156" s="28"/>
      <c r="B156" s="16"/>
      <c r="C156" s="17"/>
      <c r="D156" s="17"/>
      <c r="E156" s="17"/>
      <c r="F156" s="17"/>
      <c r="G156" s="1">
        <v>0</v>
      </c>
      <c r="H156" s="16">
        <v>0</v>
      </c>
    </row>
    <row r="157" spans="1:8" ht="15">
      <c r="A157" s="28"/>
      <c r="B157" s="16"/>
      <c r="C157" s="17"/>
      <c r="D157" s="17"/>
      <c r="E157" s="17"/>
      <c r="F157" s="17"/>
      <c r="G157" s="1">
        <v>0</v>
      </c>
      <c r="H157" s="16">
        <v>0</v>
      </c>
    </row>
    <row r="158" spans="1:8" ht="15">
      <c r="A158" s="28"/>
      <c r="B158" s="16"/>
      <c r="C158" s="17"/>
      <c r="D158" s="17"/>
      <c r="E158" s="17"/>
      <c r="F158" s="17"/>
      <c r="G158" s="1">
        <v>0</v>
      </c>
      <c r="H158" s="16">
        <v>0</v>
      </c>
    </row>
    <row r="159" spans="1:8" ht="15">
      <c r="A159" s="28"/>
      <c r="B159" s="16"/>
      <c r="C159" s="17"/>
      <c r="D159" s="17"/>
      <c r="E159" s="17"/>
      <c r="F159" s="17"/>
      <c r="G159" s="1">
        <v>0</v>
      </c>
      <c r="H159" s="16">
        <v>0</v>
      </c>
    </row>
    <row r="160" spans="1:8" ht="15">
      <c r="A160" s="28"/>
      <c r="B160" s="16"/>
      <c r="C160" s="17"/>
      <c r="D160" s="17"/>
      <c r="E160" s="17"/>
      <c r="F160" s="17"/>
      <c r="G160" s="1">
        <v>0</v>
      </c>
      <c r="H160" s="16">
        <v>0</v>
      </c>
    </row>
    <row r="161" spans="1:8" ht="15">
      <c r="A161" s="28"/>
      <c r="B161" s="16"/>
      <c r="C161" s="17"/>
      <c r="D161" s="17"/>
      <c r="E161" s="17"/>
      <c r="F161" s="17"/>
      <c r="G161" s="1">
        <v>0</v>
      </c>
      <c r="H161" s="16">
        <v>0</v>
      </c>
    </row>
    <row r="162" spans="1:8" ht="15">
      <c r="A162" s="28"/>
      <c r="B162" s="16"/>
      <c r="C162" s="17"/>
      <c r="D162" s="17"/>
      <c r="E162" s="17"/>
      <c r="F162" s="17"/>
      <c r="G162" s="1">
        <v>0</v>
      </c>
      <c r="H162" s="16">
        <v>0</v>
      </c>
    </row>
    <row r="163" spans="1:8" ht="15">
      <c r="A163" s="28"/>
      <c r="B163" s="16"/>
      <c r="C163" s="17"/>
      <c r="D163" s="17"/>
      <c r="E163" s="17"/>
      <c r="F163" s="17"/>
      <c r="G163" s="1">
        <v>0</v>
      </c>
      <c r="H163" s="16">
        <v>0</v>
      </c>
    </row>
    <row r="164" spans="1:8" ht="15">
      <c r="A164" s="28"/>
      <c r="B164" s="16"/>
      <c r="C164" s="17"/>
      <c r="D164" s="17"/>
      <c r="E164" s="17"/>
      <c r="F164" s="17"/>
      <c r="G164" s="1">
        <v>0</v>
      </c>
      <c r="H164" s="16">
        <v>0</v>
      </c>
    </row>
    <row r="165" spans="1:8" ht="15">
      <c r="A165" s="28"/>
      <c r="B165" s="16"/>
      <c r="C165" s="17"/>
      <c r="D165" s="17"/>
      <c r="E165" s="17"/>
      <c r="F165" s="17"/>
      <c r="G165" s="1">
        <v>0</v>
      </c>
      <c r="H165" s="16">
        <v>0</v>
      </c>
    </row>
    <row r="166" spans="1:8" ht="15">
      <c r="A166" s="28"/>
      <c r="B166" s="16"/>
      <c r="C166" s="17"/>
      <c r="D166" s="17"/>
      <c r="E166" s="17"/>
      <c r="F166" s="17"/>
      <c r="G166" s="1">
        <v>0</v>
      </c>
      <c r="H166" s="16">
        <v>0</v>
      </c>
    </row>
    <row r="167" spans="1:8" ht="15">
      <c r="A167" s="28"/>
      <c r="B167" s="16"/>
      <c r="C167" s="17"/>
      <c r="D167" s="17"/>
      <c r="E167" s="17"/>
      <c r="F167" s="17"/>
      <c r="G167" s="1">
        <v>0</v>
      </c>
      <c r="H167" s="16">
        <v>0</v>
      </c>
    </row>
    <row r="168" spans="1:8" ht="15">
      <c r="A168" s="28"/>
      <c r="B168" s="16"/>
      <c r="C168" s="17"/>
      <c r="D168" s="17"/>
      <c r="E168" s="17"/>
      <c r="F168" s="17"/>
      <c r="G168" s="1">
        <v>0</v>
      </c>
      <c r="H168" s="16">
        <v>0</v>
      </c>
    </row>
    <row r="169" spans="1:8" ht="15">
      <c r="A169" s="28"/>
      <c r="B169" s="16"/>
      <c r="C169" s="17"/>
      <c r="D169" s="17"/>
      <c r="E169" s="17"/>
      <c r="F169" s="17"/>
      <c r="G169" s="1">
        <v>0</v>
      </c>
      <c r="H169" s="16">
        <v>0</v>
      </c>
    </row>
    <row r="170" spans="1:8" ht="15">
      <c r="A170" s="28"/>
      <c r="B170" s="16"/>
      <c r="C170" s="17"/>
      <c r="D170" s="17"/>
      <c r="E170" s="17"/>
      <c r="F170" s="17"/>
      <c r="G170" s="1">
        <v>0</v>
      </c>
      <c r="H170" s="16">
        <v>0</v>
      </c>
    </row>
    <row r="171" spans="1:8" ht="15">
      <c r="A171" s="28"/>
      <c r="B171" s="16"/>
      <c r="C171" s="17"/>
      <c r="D171" s="17"/>
      <c r="E171" s="17"/>
      <c r="F171" s="17"/>
      <c r="G171" s="1">
        <v>0</v>
      </c>
      <c r="H171" s="16">
        <v>0</v>
      </c>
    </row>
    <row r="172" spans="1:8" ht="15">
      <c r="A172" s="28"/>
      <c r="B172" s="16"/>
      <c r="C172" s="17"/>
      <c r="D172" s="17"/>
      <c r="E172" s="17"/>
      <c r="F172" s="17"/>
      <c r="G172" s="1">
        <v>0</v>
      </c>
      <c r="H172" s="16">
        <v>0</v>
      </c>
    </row>
    <row r="173" spans="1:8" ht="15">
      <c r="A173" s="28"/>
      <c r="B173" s="16"/>
      <c r="C173" s="17"/>
      <c r="D173" s="17"/>
      <c r="E173" s="17"/>
      <c r="F173" s="17"/>
      <c r="G173" s="1">
        <v>0</v>
      </c>
      <c r="H173" s="16">
        <v>0</v>
      </c>
    </row>
    <row r="174" spans="1:8" ht="15">
      <c r="A174" s="28"/>
      <c r="B174" s="16"/>
      <c r="C174" s="17"/>
      <c r="D174" s="17"/>
      <c r="E174" s="17"/>
      <c r="F174" s="17"/>
      <c r="G174" s="1">
        <v>0</v>
      </c>
      <c r="H174" s="16">
        <v>0</v>
      </c>
    </row>
    <row r="175" spans="1:8" ht="15">
      <c r="A175" s="28"/>
      <c r="B175" s="16"/>
      <c r="C175" s="17"/>
      <c r="D175" s="17"/>
      <c r="E175" s="17"/>
      <c r="F175" s="17"/>
      <c r="G175" s="1">
        <v>0</v>
      </c>
      <c r="H175" s="16">
        <v>0</v>
      </c>
    </row>
    <row r="176" spans="1:8" ht="15">
      <c r="A176" s="28"/>
      <c r="B176" s="16"/>
      <c r="C176" s="17"/>
      <c r="D176" s="17"/>
      <c r="E176" s="17"/>
      <c r="F176" s="17"/>
      <c r="G176" s="1">
        <v>0</v>
      </c>
      <c r="H176" s="16">
        <v>0</v>
      </c>
    </row>
    <row r="177" spans="1:8" ht="15">
      <c r="A177" s="28"/>
      <c r="B177" s="16"/>
      <c r="C177" s="17"/>
      <c r="D177" s="17"/>
      <c r="E177" s="17"/>
      <c r="F177" s="17"/>
      <c r="G177" s="1">
        <v>0</v>
      </c>
      <c r="H177" s="16">
        <v>0</v>
      </c>
    </row>
    <row r="178" spans="1:8" ht="15">
      <c r="A178" s="28"/>
      <c r="B178" s="16"/>
      <c r="C178" s="17"/>
      <c r="D178" s="17"/>
      <c r="E178" s="17"/>
      <c r="F178" s="17"/>
      <c r="G178" s="1">
        <v>0</v>
      </c>
      <c r="H178" s="16">
        <v>0</v>
      </c>
    </row>
    <row r="179" spans="1:8" ht="15">
      <c r="A179" s="28"/>
      <c r="B179" s="16"/>
      <c r="C179" s="17"/>
      <c r="D179" s="17"/>
      <c r="E179" s="17"/>
      <c r="F179" s="17"/>
      <c r="G179" s="1">
        <v>0</v>
      </c>
      <c r="H179" s="16">
        <v>0</v>
      </c>
    </row>
    <row r="180" spans="1:8" ht="15">
      <c r="A180" s="28"/>
      <c r="B180" s="16"/>
      <c r="C180" s="17"/>
      <c r="D180" s="17"/>
      <c r="E180" s="17"/>
      <c r="F180" s="17"/>
      <c r="G180" s="1">
        <v>0</v>
      </c>
      <c r="H180" s="16">
        <v>0</v>
      </c>
    </row>
    <row r="181" spans="1:8" ht="15">
      <c r="A181" s="28"/>
      <c r="B181" s="16"/>
      <c r="C181" s="17"/>
      <c r="D181" s="17"/>
      <c r="E181" s="17"/>
      <c r="F181" s="17"/>
      <c r="G181" s="1">
        <v>0</v>
      </c>
      <c r="H181" s="16">
        <v>0</v>
      </c>
    </row>
    <row r="182" spans="1:8" ht="15">
      <c r="A182" s="28"/>
      <c r="B182" s="16"/>
      <c r="C182" s="17"/>
      <c r="D182" s="17"/>
      <c r="E182" s="17"/>
      <c r="F182" s="17"/>
      <c r="G182" s="1">
        <v>0</v>
      </c>
      <c r="H182" s="16">
        <v>0</v>
      </c>
    </row>
    <row r="183" spans="1:8" ht="15">
      <c r="A183" s="28"/>
      <c r="B183" s="16"/>
      <c r="C183" s="17"/>
      <c r="D183" s="17"/>
      <c r="E183" s="17"/>
      <c r="F183" s="17"/>
      <c r="G183" s="1">
        <v>0</v>
      </c>
      <c r="H183" s="16">
        <v>0</v>
      </c>
    </row>
    <row r="184" spans="1:8" ht="15">
      <c r="A184" s="28"/>
      <c r="B184" s="16"/>
      <c r="C184" s="17"/>
      <c r="D184" s="17"/>
      <c r="E184" s="17"/>
      <c r="F184" s="17"/>
      <c r="G184" s="1">
        <v>0</v>
      </c>
      <c r="H184" s="16">
        <v>0</v>
      </c>
    </row>
    <row r="185" spans="1:8" ht="15">
      <c r="A185" s="28"/>
      <c r="B185" s="16"/>
      <c r="C185" s="17"/>
      <c r="D185" s="17"/>
      <c r="E185" s="17"/>
      <c r="F185" s="17"/>
      <c r="G185" s="1">
        <v>0</v>
      </c>
      <c r="H185" s="16">
        <v>0</v>
      </c>
    </row>
    <row r="186" spans="1:8" ht="15">
      <c r="A186" s="28"/>
      <c r="B186" s="16"/>
      <c r="C186" s="17"/>
      <c r="D186" s="17"/>
      <c r="E186" s="17"/>
      <c r="F186" s="17"/>
      <c r="G186" s="1">
        <v>0</v>
      </c>
      <c r="H186" s="16">
        <v>0</v>
      </c>
    </row>
    <row r="187" spans="1:8" ht="15">
      <c r="A187" s="28"/>
      <c r="B187" s="16"/>
      <c r="C187" s="17"/>
      <c r="D187" s="17"/>
      <c r="E187" s="17"/>
      <c r="F187" s="17"/>
      <c r="G187" s="1">
        <v>0</v>
      </c>
      <c r="H187" s="16">
        <v>0</v>
      </c>
    </row>
    <row r="188" spans="1:8" ht="15">
      <c r="A188" s="28"/>
      <c r="B188" s="16"/>
      <c r="C188" s="17"/>
      <c r="D188" s="17"/>
      <c r="E188" s="17"/>
      <c r="F188" s="17"/>
      <c r="G188" s="1">
        <v>0</v>
      </c>
      <c r="H188" s="16">
        <v>0</v>
      </c>
    </row>
    <row r="189" spans="1:8" ht="15">
      <c r="A189" s="28"/>
      <c r="B189" s="16"/>
      <c r="C189" s="17"/>
      <c r="D189" s="17"/>
      <c r="E189" s="17"/>
      <c r="F189" s="17"/>
      <c r="G189" s="1">
        <v>0</v>
      </c>
      <c r="H189" s="16">
        <v>0</v>
      </c>
    </row>
    <row r="190" spans="1:8" ht="15">
      <c r="A190" s="28"/>
      <c r="B190" s="16"/>
      <c r="C190" s="17"/>
      <c r="D190" s="17"/>
      <c r="E190" s="17"/>
      <c r="F190" s="17"/>
      <c r="G190" s="1">
        <v>0</v>
      </c>
      <c r="H190" s="16">
        <v>0</v>
      </c>
    </row>
    <row r="191" spans="1:8" ht="15">
      <c r="A191" s="28"/>
      <c r="B191" s="16"/>
      <c r="C191" s="17"/>
      <c r="D191" s="17"/>
      <c r="E191" s="17"/>
      <c r="F191" s="17"/>
      <c r="G191" s="1">
        <v>0</v>
      </c>
      <c r="H191" s="16">
        <v>0</v>
      </c>
    </row>
    <row r="192" spans="1:8" ht="15">
      <c r="A192" s="28"/>
      <c r="B192" s="16"/>
      <c r="C192" s="17"/>
      <c r="D192" s="17"/>
      <c r="E192" s="17"/>
      <c r="F192" s="17"/>
      <c r="G192" s="1">
        <v>0</v>
      </c>
      <c r="H192" s="16">
        <v>0</v>
      </c>
    </row>
    <row r="193" spans="1:8" ht="15">
      <c r="A193" s="28"/>
      <c r="B193" s="16"/>
      <c r="C193" s="17"/>
      <c r="D193" s="17"/>
      <c r="E193" s="17"/>
      <c r="F193" s="17"/>
      <c r="G193" s="1">
        <v>0</v>
      </c>
      <c r="H193" s="16">
        <v>0</v>
      </c>
    </row>
    <row r="194" spans="1:8" ht="15">
      <c r="A194" s="28"/>
      <c r="B194" s="16"/>
      <c r="C194" s="17"/>
      <c r="D194" s="17"/>
      <c r="E194" s="17"/>
      <c r="F194" s="17"/>
      <c r="G194" s="1">
        <v>0</v>
      </c>
      <c r="H194" s="16">
        <v>0</v>
      </c>
    </row>
    <row r="195" spans="1:8" ht="15">
      <c r="A195" s="28"/>
      <c r="B195" s="16"/>
      <c r="C195" s="17"/>
      <c r="D195" s="17"/>
      <c r="E195" s="17"/>
      <c r="F195" s="17"/>
      <c r="G195" s="1">
        <v>0</v>
      </c>
      <c r="H195" s="16">
        <v>0</v>
      </c>
    </row>
    <row r="196" spans="1:8" ht="15">
      <c r="A196" s="28"/>
      <c r="B196" s="16"/>
      <c r="C196" s="17"/>
      <c r="D196" s="17"/>
      <c r="E196" s="17"/>
      <c r="F196" s="17"/>
      <c r="G196" s="1">
        <v>0</v>
      </c>
      <c r="H196" s="16">
        <v>0</v>
      </c>
    </row>
    <row r="197" spans="1:8" ht="15">
      <c r="A197" s="28"/>
      <c r="B197" s="16"/>
      <c r="C197" s="17"/>
      <c r="D197" s="17"/>
      <c r="E197" s="17"/>
      <c r="F197" s="17"/>
      <c r="G197" s="1">
        <v>0</v>
      </c>
      <c r="H197" s="16">
        <v>0</v>
      </c>
    </row>
    <row r="198" spans="1:8" ht="15">
      <c r="A198" s="28"/>
      <c r="B198" s="16"/>
      <c r="C198" s="17"/>
      <c r="D198" s="17"/>
      <c r="E198" s="17"/>
      <c r="F198" s="17"/>
      <c r="G198" s="1">
        <v>0</v>
      </c>
      <c r="H198" s="16">
        <v>0</v>
      </c>
    </row>
    <row r="199" spans="1:8" ht="15">
      <c r="A199" s="28"/>
      <c r="B199" s="16"/>
      <c r="C199" s="18"/>
      <c r="D199" s="18"/>
      <c r="E199" s="17"/>
      <c r="F199" s="17"/>
      <c r="G199" s="1">
        <v>0</v>
      </c>
      <c r="H199" s="16">
        <v>0</v>
      </c>
    </row>
    <row r="200" spans="1:8" ht="15">
      <c r="A200" s="28"/>
      <c r="B200" s="16"/>
      <c r="C200" s="17"/>
      <c r="D200" s="17"/>
      <c r="E200" s="17"/>
      <c r="F200" s="17"/>
      <c r="G200" s="1">
        <v>0</v>
      </c>
      <c r="H200" s="16">
        <v>0</v>
      </c>
    </row>
    <row r="201" spans="1:8" ht="15">
      <c r="A201" s="28"/>
      <c r="B201" s="16"/>
      <c r="C201" s="17"/>
      <c r="D201" s="17"/>
      <c r="E201" s="17"/>
      <c r="F201" s="17"/>
      <c r="G201" s="1">
        <v>0</v>
      </c>
      <c r="H201" s="16">
        <v>0</v>
      </c>
    </row>
    <row r="202" spans="1:8" ht="15">
      <c r="A202" s="28"/>
      <c r="B202" s="16"/>
      <c r="C202" s="17"/>
      <c r="D202" s="17"/>
      <c r="E202" s="17"/>
      <c r="F202" s="17"/>
      <c r="G202" s="1">
        <v>0</v>
      </c>
      <c r="H202" s="16">
        <v>0</v>
      </c>
    </row>
    <row r="203" spans="1:8" ht="15">
      <c r="A203" s="28"/>
      <c r="B203" s="16"/>
      <c r="C203" s="18"/>
      <c r="D203" s="18"/>
      <c r="E203" s="17"/>
      <c r="F203" s="17"/>
      <c r="G203" s="1">
        <v>0</v>
      </c>
      <c r="H203" s="16">
        <v>0</v>
      </c>
    </row>
    <row r="204" spans="1:8" ht="15">
      <c r="A204" s="28"/>
      <c r="B204" s="16"/>
      <c r="C204" s="17"/>
      <c r="D204" s="17"/>
      <c r="E204" s="17"/>
      <c r="F204" s="17"/>
      <c r="G204" s="1">
        <v>0</v>
      </c>
      <c r="H204" s="16">
        <v>0</v>
      </c>
    </row>
    <row r="205" spans="1:8" ht="15">
      <c r="A205" s="28"/>
      <c r="B205" s="16"/>
      <c r="C205" s="17"/>
      <c r="D205" s="17"/>
      <c r="E205" s="17"/>
      <c r="F205" s="17"/>
      <c r="G205" s="1">
        <v>0</v>
      </c>
      <c r="H205" s="16">
        <v>0</v>
      </c>
    </row>
    <row r="206" spans="1:8" ht="15">
      <c r="A206" s="28"/>
      <c r="B206" s="16"/>
      <c r="C206" s="17"/>
      <c r="D206" s="17"/>
      <c r="E206" s="17"/>
      <c r="F206" s="17"/>
      <c r="G206" s="1">
        <v>0</v>
      </c>
      <c r="H206" s="16">
        <v>0</v>
      </c>
    </row>
    <row r="207" spans="1:8" ht="15">
      <c r="A207" s="28"/>
      <c r="B207" s="16"/>
      <c r="C207" s="18"/>
      <c r="D207" s="18"/>
      <c r="E207" s="17"/>
      <c r="F207" s="17"/>
      <c r="G207" s="1">
        <v>0</v>
      </c>
      <c r="H207" s="16">
        <v>0</v>
      </c>
    </row>
    <row r="208" ht="15">
      <c r="H208" s="19">
        <f>SUM(H4:H57)</f>
        <v>-952934.9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2020-01-20T12:10:57Z</cp:lastPrinted>
  <dcterms:created xsi:type="dcterms:W3CDTF">2006-09-16T00:00:00Z</dcterms:created>
  <dcterms:modified xsi:type="dcterms:W3CDTF">2020-01-20T12:12:21Z</dcterms:modified>
  <cp:category/>
  <cp:version/>
  <cp:contentType/>
  <cp:contentStatus/>
</cp:coreProperties>
</file>