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<sst xmlns="http://schemas.openxmlformats.org/spreadsheetml/2006/main" count="143" uniqueCount="119">
  <si>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</si>
  <si>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</si>
  <si>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</si>
  <si>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</si>
  <si>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</si>
  <si>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</si>
  <si>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</si>
  <si>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</si>
  <si>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</si>
  <si>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</si>
  <si>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</si>
  <si>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</si>
  <si>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</si>
  <si>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</si>
  <si>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</si>
  <si>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</si>
  <si>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</si>
  <si>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</si>
  <si>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</si>
  <si>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</si>
  <si>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</si>
  <si>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</si>
  <si>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2019000696 del 09/01/2019</t>
  </si>
  <si>
    <t>18466 del 28/11/2018</t>
  </si>
  <si>
    <t>31829972 del 31/12/2018</t>
  </si>
  <si>
    <t>191/P del 15/01/2019</t>
  </si>
  <si>
    <t>7819000816 del 31/01/2019</t>
  </si>
  <si>
    <t>31902183 del 31/01/2019</t>
  </si>
  <si>
    <t>8719008701 del 23/01/2019</t>
  </si>
  <si>
    <t>TST19E10000007 del 31/01/2019</t>
  </si>
  <si>
    <t>47 del 28/01/2019</t>
  </si>
  <si>
    <t>FATTPA 2_19 del 06/03/2019</t>
  </si>
  <si>
    <t>00000389 del 05/03/2019</t>
  </si>
  <si>
    <t>00000351 del 27/02/2019</t>
  </si>
  <si>
    <t>06/pa del 28/02/2019</t>
  </si>
  <si>
    <t>04/pa del 27/02/2019</t>
  </si>
  <si>
    <t>20194E02406 del 28/01/2019</t>
  </si>
  <si>
    <t>7819002442 del 28/02/2019</t>
  </si>
  <si>
    <t>TST19E10000017 del 28/02/2019</t>
  </si>
  <si>
    <t>715 del 03/10/2018</t>
  </si>
  <si>
    <t>01/pa del 12/02/2019</t>
  </si>
  <si>
    <t>07/pa del 05/03/2019</t>
  </si>
  <si>
    <t>FVL775 del 13/03/2019</t>
  </si>
  <si>
    <t>297 del 30/11/2018</t>
  </si>
  <si>
    <t>20194E07285 del 11/03/2019</t>
  </si>
  <si>
    <t>20194G01286 del 11/03/2019</t>
  </si>
  <si>
    <t>10000-1-951 del  05/03/2019</t>
  </si>
  <si>
    <t>10000-2-620 del 15/02/2019</t>
  </si>
  <si>
    <t>19-300-000039 del 03/03/2019</t>
  </si>
  <si>
    <t>DP-01-19000345 del 01/03/2019</t>
  </si>
  <si>
    <t>458 del 01/03/2019</t>
  </si>
  <si>
    <t>1010533882 del 20/03/2019</t>
  </si>
  <si>
    <t>1010536241 del 21/03/2019</t>
  </si>
  <si>
    <t>31905751 del 28/02/2019</t>
  </si>
  <si>
    <t>66 del 26/03/2019</t>
  </si>
  <si>
    <t>PA.03.27.01/19 del 27/03/2019</t>
  </si>
  <si>
    <t>PA.03.28.01/19 del 28/03/2019</t>
  </si>
  <si>
    <t>8719090110 del 27/03/2019</t>
  </si>
  <si>
    <t>7819004244 del 29/03/2019</t>
  </si>
  <si>
    <t>11/pa del 31/03/2019</t>
  </si>
  <si>
    <t>12/PA del 31/03/2019</t>
  </si>
  <si>
    <t>13/pa del 09/04/2019</t>
  </si>
  <si>
    <t>00000232/02/2019 del 26/03/2019</t>
  </si>
  <si>
    <t>05/pa del 04/01/2019</t>
  </si>
  <si>
    <t>02/pa del 13/12/2018</t>
  </si>
  <si>
    <t>04/pa del 19/12/2018</t>
  </si>
  <si>
    <t>PA.04.19.01/19 del 19/04/2019</t>
  </si>
  <si>
    <t>5/PA del 02/04/2019</t>
  </si>
  <si>
    <t>PA.04.19.02/19 del 19/04/2019</t>
  </si>
  <si>
    <t>31912777 del 30/04/2019</t>
  </si>
  <si>
    <t>31912775 del 30/04/2019</t>
  </si>
  <si>
    <t>A20020191000013119 del 03/04/2019</t>
  </si>
  <si>
    <t>A20020191000013118 del 03/04/2019</t>
  </si>
  <si>
    <t>10000-2-1587 DEL 08/04/2019</t>
  </si>
  <si>
    <t>19000275 - RJ del 30/04/2019</t>
  </si>
  <si>
    <t>1952606 del 30/04/2019</t>
  </si>
  <si>
    <t>FT  001462 del 30/04/2019</t>
  </si>
  <si>
    <t>V3-8840 del 30/04/2019</t>
  </si>
  <si>
    <t>V3-8843 del 30/04/2019</t>
  </si>
  <si>
    <t>V3-8842 del 30/04/2019</t>
  </si>
  <si>
    <t>V3-8841 del 30/04/2019</t>
  </si>
  <si>
    <t>20194E11286 del 16/04/2019</t>
  </si>
  <si>
    <t>B72 del 11/04/2019</t>
  </si>
  <si>
    <t>7819005710 del 30/04/2019</t>
  </si>
  <si>
    <t>536/00 del 31/05/2019</t>
  </si>
  <si>
    <t>7819007275 del 31/05/2019</t>
  </si>
  <si>
    <t>TST19E10000061 del 12/05/2019</t>
  </si>
  <si>
    <t>TST19E10000054 del 30/04/2019</t>
  </si>
  <si>
    <t>7/PA del 15/05/2019</t>
  </si>
  <si>
    <t>1021586 del 28/05/2019</t>
  </si>
  <si>
    <t>26/pa del 30/05/2019</t>
  </si>
  <si>
    <t>29-2019-FE del 15/05/2019</t>
  </si>
  <si>
    <t>81/2019/E del 10/04/2019</t>
  </si>
  <si>
    <t>18/pa del 30/04/2019</t>
  </si>
  <si>
    <t>20/pa del 15/05/2019</t>
  </si>
  <si>
    <t>16/pa del 16/04/2019</t>
  </si>
  <si>
    <t>31915644 del 31/05/2019</t>
  </si>
  <si>
    <t>19000363 - RJ del 31/05/2019</t>
  </si>
  <si>
    <t>27/pa del 31/05/2019</t>
  </si>
  <si>
    <t>153 del 31/05/2019</t>
  </si>
  <si>
    <t>2/2019/PA del 06/06/2019</t>
  </si>
  <si>
    <t>TST19E10000111 del 17/06/2019</t>
  </si>
  <si>
    <t>V3-9725 del 08/05/2019</t>
  </si>
  <si>
    <t>V3-9543 del 07/05/2019</t>
  </si>
  <si>
    <t>V3-9302 del 06/05/2019</t>
  </si>
  <si>
    <t>V3-9303 del 06/05/2019</t>
  </si>
  <si>
    <t>V3-11493 del 23/05/2019</t>
  </si>
  <si>
    <t>V3-11495 del 23/05/2019</t>
  </si>
  <si>
    <t>V3-12690 del 03/06/2019</t>
  </si>
  <si>
    <t>5233/P del 31/05/2019</t>
  </si>
  <si>
    <t>V3-11496 del 23/05/2019</t>
  </si>
  <si>
    <t>V3-11491 del 23/05/2019</t>
  </si>
  <si>
    <t>V3-11492 del 23/05/2019</t>
  </si>
  <si>
    <t>V3-12140 del 28/05/2019</t>
  </si>
  <si>
    <t>V3-11494 del 23/05/2019</t>
  </si>
  <si>
    <t>5076/P del 31/05/2019</t>
  </si>
  <si>
    <t>5445/P del 07/06/2019</t>
  </si>
  <si>
    <t>2 del 25/06/2019</t>
  </si>
  <si>
    <t>V3-9724 del 08/05/2019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</si>
</sst>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31" t="s">
        <v>1</v>
      </c>
      <c r="B7" s="32"/>
      <c r="C7" s="32"/>
      <c r="D7" s="32"/>
      <c r="E7" s="32"/>
      <c r="F7" s="33"/>
    </row>
    <row r="8" spans="1:6" ht="27" customHeight="1">
      <c r="A8" s="31" t="s">
        <v>12</v>
      </c>
      <c r="B8" s="32"/>
      <c r="C8" s="32"/>
      <c r="D8" s="32"/>
      <c r="E8" s="32"/>
      <c r="F8" s="33"/>
    </row>
    <row r="9" spans="1:6" ht="30.75" customHeight="1">
      <c r="A9" s="53" t="s">
        <v>0</v>
      </c>
      <c r="B9" s="35"/>
      <c r="C9" s="34" t="s">
        <v>6</v>
      </c>
      <c r="D9" s="35"/>
      <c r="E9" s="54" t="s">
        <v>13</v>
      </c>
      <c r="F9" s="55"/>
    </row>
    <row r="10" spans="1:6" ht="29.25" customHeight="1" thickBot="1">
      <c r="A10" s="38">
        <f>SUM(B16:B19)</f>
        <v>97</v>
      </c>
      <c r="B10" s="39"/>
      <c r="C10" s="49">
        <f>SUM(C16:D19)</f>
        <v>78537.81999999999</v>
      </c>
      <c r="D10" s="39"/>
      <c r="E10" s="40">
        <f>('Trimestre 1'!H1+'Trimestre 2'!H1+'Trimestre 3'!H1+'Trimestre 4'!H1)/C10</f>
        <v>-16.63806303765498</v>
      </c>
      <c r="F10" s="41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2" t="s">
        <v>2</v>
      </c>
      <c r="B13" s="43"/>
      <c r="C13" s="43"/>
      <c r="D13" s="43"/>
      <c r="E13" s="43"/>
      <c r="F13" s="44"/>
    </row>
    <row r="14" spans="1:6" ht="27" customHeight="1">
      <c r="A14" s="31" t="s">
        <v>3</v>
      </c>
      <c r="B14" s="32"/>
      <c r="C14" s="32"/>
      <c r="D14" s="32"/>
      <c r="E14" s="32"/>
      <c r="F14" s="33"/>
    </row>
    <row r="15" spans="1:12" ht="46.5" customHeight="1">
      <c r="A15" s="21" t="s">
        <v>4</v>
      </c>
      <c r="B15" s="27" t="s">
        <v>0</v>
      </c>
      <c r="C15" s="34" t="s">
        <v>6</v>
      </c>
      <c r="D15" s="35"/>
      <c r="E15" s="36" t="s">
        <v>14</v>
      </c>
      <c r="F15" s="3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29</v>
      </c>
      <c r="C16" s="50">
        <f>'Trimestre 1'!B1</f>
        <v>27345.229999999996</v>
      </c>
      <c r="D16" s="51"/>
      <c r="E16" s="50">
        <f>'Trimestre 1'!G1</f>
        <v>-15.33995618248594</v>
      </c>
      <c r="F16" s="52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68</v>
      </c>
      <c r="C17" s="50">
        <v>51192.59</v>
      </c>
      <c r="D17" s="51"/>
      <c r="E17" s="50">
        <v>-17.33</v>
      </c>
      <c r="F17" s="52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0">
        <f>'Trimestre 3'!B1</f>
        <v>0</v>
      </c>
      <c r="D18" s="51"/>
      <c r="E18" s="50">
        <f>'Trimestre 3'!G1</f>
        <v>0</v>
      </c>
      <c r="F18" s="52"/>
    </row>
    <row r="19" spans="1:6" ht="21.75" customHeight="1" thickBot="1">
      <c r="A19" s="24" t="s">
        <v>18</v>
      </c>
      <c r="B19" s="25">
        <f>'Trimestre 4'!C1</f>
        <v>0</v>
      </c>
      <c r="C19" s="46">
        <f>'Trimestre 4'!B1</f>
        <v>0</v>
      </c>
      <c r="D19" s="48"/>
      <c r="E19" s="46">
        <f>'Trimestre 4'!G1</f>
        <v>0</v>
      </c>
      <c r="F19" s="47"/>
    </row>
    <row r="20" spans="1:6" ht="46.5" customHeight="1">
      <c r="A20" s="11"/>
      <c r="B20" s="12"/>
      <c r="C20" s="45"/>
      <c r="D20" s="45"/>
      <c r="E20" s="12"/>
      <c r="F20" s="12"/>
    </row>
  </sheetData>
  <sheetProtection/>
  <mergeCells count="21">
    <mergeCell ref="C9:D9"/>
    <mergeCell ref="C20:D20"/>
    <mergeCell ref="E19:F19"/>
    <mergeCell ref="C19:D19"/>
    <mergeCell ref="C10:D10"/>
    <mergeCell ref="C18:D18"/>
    <mergeCell ref="E17:F17"/>
    <mergeCell ref="C17:D17"/>
    <mergeCell ref="C16:D16"/>
    <mergeCell ref="E18:F18"/>
    <mergeCell ref="E16:F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9:F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3" sqref="A3:H36"/>
    </sheetView>
  </sheetViews>
  <sheetFormatPr defaultColWidth="9.140625" defaultRowHeight="15"/>
  <cols>
    <col min="1" max="1" width="28.4218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5.7109375" style="0" customWidth="1"/>
    <col min="6" max="6" width="5.57421875" style="0" customWidth="1"/>
    <col min="7" max="7" width="7.8515625" style="0" customWidth="1"/>
    <col min="8" max="8" width="14.28125" style="0" customWidth="1"/>
  </cols>
  <sheetData>
    <row r="1" spans="2:8" ht="15">
      <c r="B1" s="19">
        <f>SUM(B4:B195)</f>
        <v>27345.229999999996</v>
      </c>
      <c r="C1">
        <f>COUNTA(A4:A203)</f>
        <v>29</v>
      </c>
      <c r="G1" s="20">
        <f>IF(B1&lt;&gt;0,H1/B1,0)</f>
        <v>-15.33995618248594</v>
      </c>
      <c r="H1" s="19">
        <f>SUM(H4:H195)</f>
        <v>-419474.62999999995</v>
      </c>
    </row>
    <row r="3" spans="1:8" s="15" customFormat="1" ht="60">
      <c r="A3" s="14" t="s">
        <v>5</v>
      </c>
      <c r="B3" s="14" t="s">
        <v>6</v>
      </c>
      <c r="C3" s="14" t="s">
        <v>7</v>
      </c>
      <c r="D3" s="14" t="s">
        <v>8</v>
      </c>
      <c r="E3" s="56" t="s">
        <v>11</v>
      </c>
      <c r="F3" s="57"/>
      <c r="G3" s="14" t="s">
        <v>9</v>
      </c>
      <c r="H3" s="14" t="s">
        <v>10</v>
      </c>
    </row>
    <row r="4" spans="1:8" ht="15">
      <c r="A4" s="28" t="s">
        <v>22</v>
      </c>
      <c r="B4" s="16">
        <v>2358</v>
      </c>
      <c r="C4" s="17">
        <v>43509</v>
      </c>
      <c r="D4" s="17">
        <v>43497</v>
      </c>
      <c r="E4" s="17"/>
      <c r="F4" s="17"/>
      <c r="G4" s="1">
        <f>D4-C4-(F4-E4)</f>
        <v>-12</v>
      </c>
      <c r="H4" s="16">
        <f>B4*G4</f>
        <v>-28296</v>
      </c>
    </row>
    <row r="5" spans="1:8" ht="15">
      <c r="A5" s="28" t="s">
        <v>23</v>
      </c>
      <c r="B5" s="16">
        <v>120</v>
      </c>
      <c r="C5" s="17">
        <v>43498</v>
      </c>
      <c r="D5" s="17">
        <v>43511</v>
      </c>
      <c r="E5" s="17"/>
      <c r="F5" s="17"/>
      <c r="G5" s="1">
        <f aca="true" t="shared" si="0" ref="G5:G68">D5-C5-(F5-E5)</f>
        <v>13</v>
      </c>
      <c r="H5" s="16">
        <f aca="true" t="shared" si="1" ref="H5:H68">B5*G5</f>
        <v>1560</v>
      </c>
    </row>
    <row r="6" spans="1:8" ht="15">
      <c r="A6" s="28" t="s">
        <v>24</v>
      </c>
      <c r="B6" s="16">
        <v>338</v>
      </c>
      <c r="C6" s="17">
        <v>43509</v>
      </c>
      <c r="D6" s="17">
        <v>43511</v>
      </c>
      <c r="E6" s="17"/>
      <c r="F6" s="17"/>
      <c r="G6" s="1">
        <f t="shared" si="0"/>
        <v>2</v>
      </c>
      <c r="H6" s="16">
        <f t="shared" si="1"/>
        <v>676</v>
      </c>
    </row>
    <row r="7" spans="1:8" ht="15">
      <c r="A7" s="28" t="s">
        <v>25</v>
      </c>
      <c r="B7" s="16">
        <v>13.93</v>
      </c>
      <c r="C7" s="17">
        <v>43512</v>
      </c>
      <c r="D7" s="17">
        <v>43511</v>
      </c>
      <c r="E7" s="17"/>
      <c r="F7" s="17"/>
      <c r="G7" s="1">
        <f t="shared" si="0"/>
        <v>-1</v>
      </c>
      <c r="H7" s="16">
        <f t="shared" si="1"/>
        <v>-13.93</v>
      </c>
    </row>
    <row r="8" spans="1:8" ht="15">
      <c r="A8" s="28" t="s">
        <v>26</v>
      </c>
      <c r="B8" s="16">
        <v>2005.26</v>
      </c>
      <c r="C8" s="17">
        <v>43530</v>
      </c>
      <c r="D8" s="17">
        <v>43511</v>
      </c>
      <c r="E8" s="17"/>
      <c r="F8" s="17"/>
      <c r="G8" s="1">
        <f t="shared" si="0"/>
        <v>-19</v>
      </c>
      <c r="H8" s="16">
        <f t="shared" si="1"/>
        <v>-38099.94</v>
      </c>
    </row>
    <row r="9" spans="1:8" ht="15">
      <c r="A9" s="28" t="s">
        <v>27</v>
      </c>
      <c r="B9" s="16">
        <v>416</v>
      </c>
      <c r="C9" s="17">
        <v>43540</v>
      </c>
      <c r="D9" s="17">
        <v>43511</v>
      </c>
      <c r="E9" s="17"/>
      <c r="F9" s="17"/>
      <c r="G9" s="1">
        <f t="shared" si="0"/>
        <v>-29</v>
      </c>
      <c r="H9" s="16">
        <f t="shared" si="1"/>
        <v>-12064</v>
      </c>
    </row>
    <row r="10" spans="1:8" ht="15">
      <c r="A10" s="28" t="s">
        <v>28</v>
      </c>
      <c r="B10" s="16">
        <v>9.49</v>
      </c>
      <c r="C10" s="17">
        <v>43525</v>
      </c>
      <c r="D10" s="17">
        <v>43511</v>
      </c>
      <c r="E10" s="17"/>
      <c r="F10" s="17"/>
      <c r="G10" s="1">
        <f t="shared" si="0"/>
        <v>-14</v>
      </c>
      <c r="H10" s="16">
        <f t="shared" si="1"/>
        <v>-132.86</v>
      </c>
    </row>
    <row r="11" spans="1:8" ht="15">
      <c r="A11" s="28" t="s">
        <v>29</v>
      </c>
      <c r="B11" s="16">
        <v>672</v>
      </c>
      <c r="C11" s="17">
        <v>43530</v>
      </c>
      <c r="D11" s="17">
        <v>43511</v>
      </c>
      <c r="E11" s="17"/>
      <c r="F11" s="17"/>
      <c r="G11" s="1">
        <f t="shared" si="0"/>
        <v>-19</v>
      </c>
      <c r="H11" s="16">
        <f t="shared" si="1"/>
        <v>-12768</v>
      </c>
    </row>
    <row r="12" spans="1:8" ht="15">
      <c r="A12" s="28" t="s">
        <v>30</v>
      </c>
      <c r="B12" s="16">
        <v>513</v>
      </c>
      <c r="C12" s="17">
        <v>43525</v>
      </c>
      <c r="D12" s="17">
        <v>43511</v>
      </c>
      <c r="E12" s="17"/>
      <c r="F12" s="17"/>
      <c r="G12" s="1">
        <f t="shared" si="0"/>
        <v>-14</v>
      </c>
      <c r="H12" s="16">
        <f t="shared" si="1"/>
        <v>-7182</v>
      </c>
    </row>
    <row r="13" spans="1:8" ht="15">
      <c r="A13" s="28" t="s">
        <v>31</v>
      </c>
      <c r="B13" s="16">
        <v>3553</v>
      </c>
      <c r="C13" s="17">
        <v>43562</v>
      </c>
      <c r="D13" s="17">
        <v>43538</v>
      </c>
      <c r="E13" s="17"/>
      <c r="F13" s="17"/>
      <c r="G13" s="1">
        <f t="shared" si="0"/>
        <v>-24</v>
      </c>
      <c r="H13" s="16">
        <f t="shared" si="1"/>
        <v>-85272</v>
      </c>
    </row>
    <row r="14" spans="1:8" ht="15">
      <c r="A14" s="28" t="s">
        <v>32</v>
      </c>
      <c r="B14" s="16">
        <v>200</v>
      </c>
      <c r="C14" s="17">
        <v>43562</v>
      </c>
      <c r="D14" s="17">
        <v>43538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33</v>
      </c>
      <c r="B15" s="16">
        <v>372.73</v>
      </c>
      <c r="C15" s="17">
        <v>43562</v>
      </c>
      <c r="D15" s="17">
        <v>43538</v>
      </c>
      <c r="E15" s="17"/>
      <c r="F15" s="17"/>
      <c r="G15" s="1">
        <f t="shared" si="0"/>
        <v>-24</v>
      </c>
      <c r="H15" s="16">
        <f t="shared" si="1"/>
        <v>-8945.52</v>
      </c>
    </row>
    <row r="16" spans="1:8" ht="15">
      <c r="A16" s="28" t="s">
        <v>34</v>
      </c>
      <c r="B16" s="16">
        <v>2451</v>
      </c>
      <c r="C16" s="17">
        <v>43562</v>
      </c>
      <c r="D16" s="17">
        <v>43538</v>
      </c>
      <c r="E16" s="17"/>
      <c r="F16" s="17"/>
      <c r="G16" s="1">
        <f t="shared" si="0"/>
        <v>-24</v>
      </c>
      <c r="H16" s="16">
        <f t="shared" si="1"/>
        <v>-58824</v>
      </c>
    </row>
    <row r="17" spans="1:8" ht="15">
      <c r="A17" s="28" t="s">
        <v>35</v>
      </c>
      <c r="B17" s="16">
        <v>438</v>
      </c>
      <c r="C17" s="17">
        <v>43562</v>
      </c>
      <c r="D17" s="17">
        <v>43538</v>
      </c>
      <c r="E17" s="17"/>
      <c r="F17" s="17"/>
      <c r="G17" s="1">
        <f t="shared" si="0"/>
        <v>-24</v>
      </c>
      <c r="H17" s="16">
        <f t="shared" si="1"/>
        <v>-10512</v>
      </c>
    </row>
    <row r="18" spans="1:8" ht="15">
      <c r="A18" s="28" t="s">
        <v>36</v>
      </c>
      <c r="B18" s="16">
        <v>2450</v>
      </c>
      <c r="C18" s="17">
        <v>43534</v>
      </c>
      <c r="D18" s="17">
        <v>43538</v>
      </c>
      <c r="E18" s="17"/>
      <c r="F18" s="17"/>
      <c r="G18" s="1">
        <f t="shared" si="0"/>
        <v>4</v>
      </c>
      <c r="H18" s="16">
        <f t="shared" si="1"/>
        <v>9800</v>
      </c>
    </row>
    <row r="19" spans="1:8" ht="15">
      <c r="A19" s="28" t="s">
        <v>37</v>
      </c>
      <c r="B19" s="16">
        <v>2005.26</v>
      </c>
      <c r="C19" s="17">
        <v>43562</v>
      </c>
      <c r="D19" s="17">
        <v>43538</v>
      </c>
      <c r="E19" s="17"/>
      <c r="F19" s="17"/>
      <c r="G19" s="1">
        <f t="shared" si="0"/>
        <v>-24</v>
      </c>
      <c r="H19" s="16">
        <f t="shared" si="1"/>
        <v>-48126.24</v>
      </c>
    </row>
    <row r="20" spans="1:8" ht="15">
      <c r="A20" s="28" t="s">
        <v>38</v>
      </c>
      <c r="B20" s="16">
        <v>384</v>
      </c>
      <c r="C20" s="17">
        <v>43562</v>
      </c>
      <c r="D20" s="17">
        <v>43538</v>
      </c>
      <c r="E20" s="17"/>
      <c r="F20" s="17"/>
      <c r="G20" s="1">
        <f t="shared" si="0"/>
        <v>-24</v>
      </c>
      <c r="H20" s="16">
        <f t="shared" si="1"/>
        <v>-9216</v>
      </c>
    </row>
    <row r="21" spans="1:8" ht="15">
      <c r="A21" s="28" t="s">
        <v>39</v>
      </c>
      <c r="B21" s="16">
        <v>52.46</v>
      </c>
      <c r="C21" s="17">
        <v>43562</v>
      </c>
      <c r="D21" s="17">
        <v>43538</v>
      </c>
      <c r="E21" s="17"/>
      <c r="F21" s="17"/>
      <c r="G21" s="1">
        <f t="shared" si="0"/>
        <v>-24</v>
      </c>
      <c r="H21" s="16">
        <f t="shared" si="1"/>
        <v>-1259.04</v>
      </c>
    </row>
    <row r="22" spans="1:8" ht="15">
      <c r="A22" s="28" t="s">
        <v>40</v>
      </c>
      <c r="B22" s="16">
        <v>560.5</v>
      </c>
      <c r="C22" s="17">
        <v>43540</v>
      </c>
      <c r="D22" s="17">
        <v>43538</v>
      </c>
      <c r="E22" s="17"/>
      <c r="F22" s="17"/>
      <c r="G22" s="1">
        <f t="shared" si="0"/>
        <v>-2</v>
      </c>
      <c r="H22" s="16">
        <f t="shared" si="1"/>
        <v>-1121</v>
      </c>
    </row>
    <row r="23" spans="1:8" ht="15">
      <c r="A23" s="28" t="s">
        <v>41</v>
      </c>
      <c r="B23" s="16">
        <v>988</v>
      </c>
      <c r="C23" s="17">
        <v>43562</v>
      </c>
      <c r="D23" s="17">
        <v>43538</v>
      </c>
      <c r="E23" s="17"/>
      <c r="F23" s="17"/>
      <c r="G23" s="1">
        <f t="shared" si="0"/>
        <v>-24</v>
      </c>
      <c r="H23" s="16">
        <f t="shared" si="1"/>
        <v>-23712</v>
      </c>
    </row>
    <row r="24" spans="1:8" ht="15">
      <c r="A24" s="28" t="s">
        <v>42</v>
      </c>
      <c r="B24" s="16">
        <v>46</v>
      </c>
      <c r="C24" s="17">
        <v>43574</v>
      </c>
      <c r="D24" s="17">
        <v>43544</v>
      </c>
      <c r="E24" s="17"/>
      <c r="F24" s="17"/>
      <c r="G24" s="1">
        <f t="shared" si="0"/>
        <v>-30</v>
      </c>
      <c r="H24" s="16">
        <f t="shared" si="1"/>
        <v>-1380</v>
      </c>
    </row>
    <row r="25" spans="1:8" ht="15">
      <c r="A25" s="28" t="s">
        <v>43</v>
      </c>
      <c r="B25" s="16">
        <v>165</v>
      </c>
      <c r="C25" s="17">
        <v>43468</v>
      </c>
      <c r="D25" s="17">
        <v>43544</v>
      </c>
      <c r="E25" s="17"/>
      <c r="F25" s="17"/>
      <c r="G25" s="1">
        <f t="shared" si="0"/>
        <v>76</v>
      </c>
      <c r="H25" s="16">
        <f t="shared" si="1"/>
        <v>12540</v>
      </c>
    </row>
    <row r="26" spans="1:8" ht="15">
      <c r="A26" s="28" t="s">
        <v>44</v>
      </c>
      <c r="B26" s="16">
        <v>49</v>
      </c>
      <c r="C26" s="17">
        <v>43574</v>
      </c>
      <c r="D26" s="17">
        <v>43544</v>
      </c>
      <c r="E26" s="17"/>
      <c r="F26" s="17"/>
      <c r="G26" s="1">
        <f t="shared" si="0"/>
        <v>-30</v>
      </c>
      <c r="H26" s="16">
        <f t="shared" si="1"/>
        <v>-1470</v>
      </c>
    </row>
    <row r="27" spans="1:8" ht="15">
      <c r="A27" s="28" t="s">
        <v>45</v>
      </c>
      <c r="B27" s="16">
        <v>240</v>
      </c>
      <c r="C27" s="17">
        <v>43574</v>
      </c>
      <c r="D27" s="17">
        <v>43544</v>
      </c>
      <c r="E27" s="17"/>
      <c r="F27" s="17"/>
      <c r="G27" s="1">
        <f t="shared" si="0"/>
        <v>-30</v>
      </c>
      <c r="H27" s="16">
        <f t="shared" si="1"/>
        <v>-7200</v>
      </c>
    </row>
    <row r="28" spans="1:8" ht="15">
      <c r="A28" s="28" t="s">
        <v>46</v>
      </c>
      <c r="B28" s="16">
        <v>2456.8</v>
      </c>
      <c r="C28" s="17">
        <v>43559</v>
      </c>
      <c r="D28" s="17">
        <v>43538</v>
      </c>
      <c r="E28" s="17"/>
      <c r="F28" s="17"/>
      <c r="G28" s="1">
        <f t="shared" si="0"/>
        <v>-21</v>
      </c>
      <c r="H28" s="16">
        <f t="shared" si="1"/>
        <v>-51592.8</v>
      </c>
    </row>
    <row r="29" spans="1:8" ht="15">
      <c r="A29" s="28" t="s">
        <v>47</v>
      </c>
      <c r="B29" s="16">
        <v>2439.5</v>
      </c>
      <c r="C29" s="17">
        <v>43541</v>
      </c>
      <c r="D29" s="17">
        <v>43538</v>
      </c>
      <c r="E29" s="17"/>
      <c r="F29" s="17"/>
      <c r="G29" s="1">
        <f t="shared" si="0"/>
        <v>-3</v>
      </c>
      <c r="H29" s="16">
        <f t="shared" si="1"/>
        <v>-7318.5</v>
      </c>
    </row>
    <row r="30" spans="1:8" ht="15">
      <c r="A30" s="28" t="s">
        <v>48</v>
      </c>
      <c r="B30" s="16">
        <v>328.5</v>
      </c>
      <c r="C30" s="17">
        <v>43558</v>
      </c>
      <c r="D30" s="17">
        <v>43538</v>
      </c>
      <c r="E30" s="17"/>
      <c r="F30" s="17"/>
      <c r="G30" s="1">
        <f t="shared" si="0"/>
        <v>-20</v>
      </c>
      <c r="H30" s="16">
        <f t="shared" si="1"/>
        <v>-6570</v>
      </c>
    </row>
    <row r="31" spans="1:8" ht="15">
      <c r="A31" s="28" t="s">
        <v>49</v>
      </c>
      <c r="B31" s="16">
        <v>162.8</v>
      </c>
      <c r="C31" s="17">
        <v>43554</v>
      </c>
      <c r="D31" s="17">
        <v>43538</v>
      </c>
      <c r="E31" s="17"/>
      <c r="F31" s="17"/>
      <c r="G31" s="1">
        <f t="shared" si="0"/>
        <v>-16</v>
      </c>
      <c r="H31" s="16">
        <f t="shared" si="1"/>
        <v>-2604.8</v>
      </c>
    </row>
    <row r="32" spans="1:8" ht="15">
      <c r="A32" s="28" t="s">
        <v>50</v>
      </c>
      <c r="B32" s="16">
        <v>1557</v>
      </c>
      <c r="C32" s="17">
        <v>43554</v>
      </c>
      <c r="D32" s="17">
        <v>43544</v>
      </c>
      <c r="E32" s="17"/>
      <c r="F32" s="17"/>
      <c r="G32" s="1">
        <f t="shared" si="0"/>
        <v>-10</v>
      </c>
      <c r="H32" s="16">
        <f t="shared" si="1"/>
        <v>-15570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6.8515625" style="0" customWidth="1"/>
    <col min="6" max="6" width="15.421875" style="0" hidden="1" customWidth="1"/>
    <col min="7" max="7" width="16.28125" style="0" customWidth="1"/>
    <col min="8" max="8" width="14.28125" style="0" customWidth="1"/>
  </cols>
  <sheetData>
    <row r="1" spans="2:8" ht="15">
      <c r="B1" s="19">
        <v>51192.59</v>
      </c>
      <c r="C1">
        <v>68</v>
      </c>
      <c r="G1" s="20">
        <v>-17.331</v>
      </c>
      <c r="H1" s="19">
        <v>-887242.57</v>
      </c>
    </row>
    <row r="3" spans="1:8" s="15" customFormat="1" ht="15">
      <c r="A3" s="14" t="s">
        <v>5</v>
      </c>
      <c r="B3" s="14" t="s">
        <v>6</v>
      </c>
      <c r="C3" s="14" t="s">
        <v>7</v>
      </c>
      <c r="D3" s="14" t="s">
        <v>8</v>
      </c>
      <c r="E3" s="29" t="s">
        <v>11</v>
      </c>
      <c r="F3" s="30"/>
      <c r="G3" s="14" t="s">
        <v>9</v>
      </c>
      <c r="H3" s="14" t="s">
        <v>10</v>
      </c>
    </row>
    <row r="4" spans="1:8" ht="15">
      <c r="A4" s="28" t="s">
        <v>51</v>
      </c>
      <c r="B4" s="16">
        <v>259.81</v>
      </c>
      <c r="C4" s="17">
        <v>43576</v>
      </c>
      <c r="D4" s="17">
        <v>43556</v>
      </c>
      <c r="E4" s="17"/>
      <c r="F4" s="17"/>
      <c r="G4" s="1">
        <v>-20</v>
      </c>
      <c r="H4" s="16">
        <v>-5196.2</v>
      </c>
    </row>
    <row r="5" spans="1:8" ht="15">
      <c r="A5" s="28" t="s">
        <v>52</v>
      </c>
      <c r="B5" s="16">
        <v>241.92</v>
      </c>
      <c r="C5" s="17">
        <v>43576</v>
      </c>
      <c r="D5" s="17">
        <v>43556</v>
      </c>
      <c r="E5" s="17"/>
      <c r="F5" s="17"/>
      <c r="G5" s="1">
        <v>-20</v>
      </c>
      <c r="H5" s="16">
        <v>-4838.4</v>
      </c>
    </row>
    <row r="6" spans="1:8" ht="15">
      <c r="A6" s="28" t="s">
        <v>53</v>
      </c>
      <c r="B6" s="16">
        <v>461.5</v>
      </c>
      <c r="C6" s="17">
        <v>43562</v>
      </c>
      <c r="D6" s="17">
        <v>43556</v>
      </c>
      <c r="E6" s="17"/>
      <c r="F6" s="17"/>
      <c r="G6" s="1">
        <v>-6</v>
      </c>
      <c r="H6" s="16">
        <v>-2769</v>
      </c>
    </row>
    <row r="7" spans="1:8" ht="15">
      <c r="A7" s="28" t="s">
        <v>54</v>
      </c>
      <c r="B7" s="16">
        <v>732</v>
      </c>
      <c r="C7" s="17">
        <v>43583</v>
      </c>
      <c r="D7" s="17">
        <v>43556</v>
      </c>
      <c r="E7" s="17"/>
      <c r="F7" s="17"/>
      <c r="G7" s="1">
        <v>-27</v>
      </c>
      <c r="H7" s="16">
        <v>-19764</v>
      </c>
    </row>
    <row r="8" spans="1:8" ht="15">
      <c r="A8" s="28" t="s">
        <v>55</v>
      </c>
      <c r="B8" s="16">
        <v>1730</v>
      </c>
      <c r="C8" s="17">
        <v>43583</v>
      </c>
      <c r="D8" s="17">
        <v>43556</v>
      </c>
      <c r="E8" s="17"/>
      <c r="F8" s="17"/>
      <c r="G8" s="1">
        <v>-27</v>
      </c>
      <c r="H8" s="16">
        <v>-46710</v>
      </c>
    </row>
    <row r="9" spans="1:8" ht="15">
      <c r="A9" s="28" t="s">
        <v>56</v>
      </c>
      <c r="B9" s="16">
        <v>593.5</v>
      </c>
      <c r="C9" s="17">
        <v>43583</v>
      </c>
      <c r="D9" s="17">
        <v>43556</v>
      </c>
      <c r="E9" s="17"/>
      <c r="F9" s="17"/>
      <c r="G9" s="1">
        <v>-27</v>
      </c>
      <c r="H9" s="16">
        <v>-16024.5</v>
      </c>
    </row>
    <row r="10" spans="1:8" ht="15">
      <c r="A10" s="28" t="s">
        <v>57</v>
      </c>
      <c r="B10" s="16">
        <v>4.89</v>
      </c>
      <c r="C10" s="17">
        <v>43583</v>
      </c>
      <c r="D10" s="17">
        <v>43556</v>
      </c>
      <c r="E10" s="17"/>
      <c r="F10" s="17"/>
      <c r="G10" s="1">
        <v>-27</v>
      </c>
      <c r="H10" s="16">
        <v>-132.03</v>
      </c>
    </row>
    <row r="11" spans="1:8" ht="15">
      <c r="A11" s="28" t="s">
        <v>58</v>
      </c>
      <c r="B11" s="16">
        <v>2005.26</v>
      </c>
      <c r="C11" s="17">
        <v>43588</v>
      </c>
      <c r="D11" s="17">
        <v>43570</v>
      </c>
      <c r="E11" s="17"/>
      <c r="F11" s="17"/>
      <c r="G11" s="1">
        <v>-18</v>
      </c>
      <c r="H11" s="16">
        <v>-36094.68</v>
      </c>
    </row>
    <row r="12" spans="1:8" ht="15">
      <c r="A12" s="28" t="s">
        <v>59</v>
      </c>
      <c r="B12" s="16">
        <v>741</v>
      </c>
      <c r="C12" s="17">
        <v>43588</v>
      </c>
      <c r="D12" s="17">
        <v>43570</v>
      </c>
      <c r="E12" s="17"/>
      <c r="F12" s="17"/>
      <c r="G12" s="1">
        <v>-18</v>
      </c>
      <c r="H12" s="16">
        <v>-13338</v>
      </c>
    </row>
    <row r="13" spans="1:8" ht="15">
      <c r="A13" s="28" t="s">
        <v>60</v>
      </c>
      <c r="B13" s="16">
        <v>348</v>
      </c>
      <c r="C13" s="17">
        <v>43588</v>
      </c>
      <c r="D13" s="17">
        <v>43570</v>
      </c>
      <c r="E13" s="17"/>
      <c r="F13" s="17"/>
      <c r="G13" s="1">
        <v>-18</v>
      </c>
      <c r="H13" s="16">
        <v>-6264</v>
      </c>
    </row>
    <row r="14" spans="1:8" ht="15">
      <c r="A14" s="28" t="s">
        <v>61</v>
      </c>
      <c r="B14" s="16">
        <v>288</v>
      </c>
      <c r="C14" s="17">
        <v>43596</v>
      </c>
      <c r="D14" s="17">
        <v>43570</v>
      </c>
      <c r="E14" s="17"/>
      <c r="F14" s="17"/>
      <c r="G14" s="1">
        <v>-26</v>
      </c>
      <c r="H14" s="16">
        <v>-7488</v>
      </c>
    </row>
    <row r="15" spans="1:8" ht="15">
      <c r="A15" s="28" t="s">
        <v>62</v>
      </c>
      <c r="B15" s="16">
        <v>7289</v>
      </c>
      <c r="C15" s="17">
        <v>43596</v>
      </c>
      <c r="D15" s="17">
        <v>43570</v>
      </c>
      <c r="E15" s="17"/>
      <c r="F15" s="17"/>
      <c r="G15" s="1">
        <v>-26</v>
      </c>
      <c r="H15" s="16">
        <v>-189514</v>
      </c>
    </row>
    <row r="16" spans="1:8" ht="15">
      <c r="A16" s="28" t="s">
        <v>63</v>
      </c>
      <c r="B16" s="16">
        <v>345</v>
      </c>
      <c r="C16" s="17">
        <v>43534</v>
      </c>
      <c r="D16" s="17">
        <v>43570</v>
      </c>
      <c r="E16" s="17"/>
      <c r="F16" s="17"/>
      <c r="G16" s="1">
        <v>36</v>
      </c>
      <c r="H16" s="16">
        <v>12420</v>
      </c>
    </row>
    <row r="17" spans="1:8" ht="15">
      <c r="A17" s="28" t="s">
        <v>64</v>
      </c>
      <c r="B17" s="16">
        <v>350</v>
      </c>
      <c r="C17" s="17">
        <v>43534</v>
      </c>
      <c r="D17" s="17">
        <v>43570</v>
      </c>
      <c r="E17" s="17"/>
      <c r="F17" s="17"/>
      <c r="G17" s="1">
        <v>36</v>
      </c>
      <c r="H17" s="16">
        <v>12600</v>
      </c>
    </row>
    <row r="18" spans="1:8" ht="15">
      <c r="A18" s="28" t="s">
        <v>65</v>
      </c>
      <c r="B18" s="16">
        <v>335</v>
      </c>
      <c r="C18" s="17">
        <v>43534</v>
      </c>
      <c r="D18" s="17">
        <v>43570</v>
      </c>
      <c r="E18" s="17"/>
      <c r="F18" s="17"/>
      <c r="G18" s="1">
        <v>36</v>
      </c>
      <c r="H18" s="16">
        <v>12060</v>
      </c>
    </row>
    <row r="19" spans="1:8" ht="15">
      <c r="A19" s="28" t="s">
        <v>66</v>
      </c>
      <c r="B19" s="16">
        <v>3000</v>
      </c>
      <c r="C19" s="17">
        <v>43609</v>
      </c>
      <c r="D19" s="17">
        <v>43579</v>
      </c>
      <c r="E19" s="17"/>
      <c r="F19" s="17"/>
      <c r="G19" s="1">
        <v>-30</v>
      </c>
      <c r="H19" s="16">
        <v>-90000</v>
      </c>
    </row>
    <row r="20" spans="1:8" ht="15">
      <c r="A20" s="28" t="s">
        <v>67</v>
      </c>
      <c r="B20" s="16">
        <v>1507.4</v>
      </c>
      <c r="C20" s="17">
        <v>43604</v>
      </c>
      <c r="D20" s="17">
        <v>43579</v>
      </c>
      <c r="E20" s="17"/>
      <c r="F20" s="17"/>
      <c r="G20" s="1">
        <v>-25</v>
      </c>
      <c r="H20" s="16">
        <v>-37685</v>
      </c>
    </row>
    <row r="21" spans="1:8" ht="15">
      <c r="A21" s="28" t="s">
        <v>68</v>
      </c>
      <c r="B21" s="16">
        <v>2610</v>
      </c>
      <c r="C21" s="17">
        <v>43609</v>
      </c>
      <c r="D21" s="17">
        <v>43579</v>
      </c>
      <c r="E21" s="17"/>
      <c r="F21" s="17"/>
      <c r="G21" s="1">
        <v>-30</v>
      </c>
      <c r="H21" s="16">
        <v>-78300</v>
      </c>
    </row>
    <row r="22" spans="1:8" ht="15">
      <c r="A22" s="28" t="s">
        <v>69</v>
      </c>
      <c r="B22" s="16">
        <v>331.5</v>
      </c>
      <c r="C22" s="17">
        <v>43624</v>
      </c>
      <c r="D22" s="17">
        <v>43598</v>
      </c>
      <c r="E22" s="17"/>
      <c r="F22" s="17"/>
      <c r="G22" s="1">
        <v>-26</v>
      </c>
      <c r="H22" s="16">
        <v>-8619</v>
      </c>
    </row>
    <row r="23" spans="1:8" ht="15">
      <c r="A23" s="28" t="s">
        <v>70</v>
      </c>
      <c r="B23" s="16">
        <v>370.5</v>
      </c>
      <c r="C23" s="17">
        <v>43625</v>
      </c>
      <c r="D23" s="17">
        <v>43598</v>
      </c>
      <c r="E23" s="17"/>
      <c r="F23" s="17"/>
      <c r="G23" s="1">
        <v>-27</v>
      </c>
      <c r="H23" s="16">
        <v>-10003.5</v>
      </c>
    </row>
    <row r="24" spans="1:8" ht="15">
      <c r="A24" s="28" t="s">
        <v>71</v>
      </c>
      <c r="B24" s="16">
        <v>36.87</v>
      </c>
      <c r="C24" s="17">
        <v>43596</v>
      </c>
      <c r="D24" s="17">
        <v>43598</v>
      </c>
      <c r="E24" s="17"/>
      <c r="F24" s="17"/>
      <c r="G24" s="1">
        <v>2</v>
      </c>
      <c r="H24" s="16">
        <v>73.74</v>
      </c>
    </row>
    <row r="25" spans="1:8" ht="15">
      <c r="A25" s="28" t="s">
        <v>72</v>
      </c>
      <c r="B25" s="16">
        <v>147.9</v>
      </c>
      <c r="C25" s="17">
        <v>43596</v>
      </c>
      <c r="D25" s="17">
        <v>43598</v>
      </c>
      <c r="E25" s="17"/>
      <c r="F25" s="17"/>
      <c r="G25" s="1">
        <v>2</v>
      </c>
      <c r="H25" s="16">
        <v>295.8</v>
      </c>
    </row>
    <row r="26" spans="1:8" ht="15">
      <c r="A26" s="28" t="s">
        <v>73</v>
      </c>
      <c r="B26" s="16">
        <v>3694.1</v>
      </c>
      <c r="C26" s="17">
        <v>43593</v>
      </c>
      <c r="D26" s="17">
        <v>43570</v>
      </c>
      <c r="E26" s="17"/>
      <c r="F26" s="17"/>
      <c r="G26" s="1">
        <v>-23</v>
      </c>
      <c r="H26" s="16">
        <v>-84964.3</v>
      </c>
    </row>
    <row r="27" spans="1:8" ht="15">
      <c r="A27" s="28" t="s">
        <v>74</v>
      </c>
      <c r="B27" s="16">
        <v>406.95</v>
      </c>
      <c r="C27" s="17">
        <v>43622</v>
      </c>
      <c r="D27" s="17">
        <v>43598</v>
      </c>
      <c r="E27" s="17"/>
      <c r="F27" s="17"/>
      <c r="G27" s="1">
        <v>-24</v>
      </c>
      <c r="H27" s="16">
        <v>-9766.8</v>
      </c>
    </row>
    <row r="28" spans="1:8" ht="15">
      <c r="A28" s="28" t="s">
        <v>75</v>
      </c>
      <c r="B28" s="16">
        <v>1330.96</v>
      </c>
      <c r="C28" s="17">
        <v>43628</v>
      </c>
      <c r="D28" s="17">
        <v>43598</v>
      </c>
      <c r="E28" s="17"/>
      <c r="F28" s="17"/>
      <c r="G28" s="1">
        <v>-30</v>
      </c>
      <c r="H28" s="16">
        <v>-39928.8</v>
      </c>
    </row>
    <row r="29" spans="1:8" ht="15">
      <c r="A29" s="28" t="s">
        <v>76</v>
      </c>
      <c r="B29" s="16">
        <v>596.75</v>
      </c>
      <c r="C29" s="17">
        <v>43618</v>
      </c>
      <c r="D29" s="17">
        <v>43598</v>
      </c>
      <c r="E29" s="17"/>
      <c r="F29" s="17"/>
      <c r="G29" s="1">
        <v>-20</v>
      </c>
      <c r="H29" s="16">
        <v>-11935</v>
      </c>
    </row>
    <row r="30" spans="1:8" ht="15">
      <c r="A30" s="28" t="s">
        <v>77</v>
      </c>
      <c r="B30" s="16">
        <v>199.78</v>
      </c>
      <c r="C30" s="17">
        <v>43622</v>
      </c>
      <c r="D30" s="17">
        <v>43598</v>
      </c>
      <c r="E30" s="17"/>
      <c r="F30" s="17"/>
      <c r="G30" s="1">
        <v>-24</v>
      </c>
      <c r="H30" s="16">
        <v>-4794.72</v>
      </c>
    </row>
    <row r="31" spans="1:8" ht="15">
      <c r="A31" s="28" t="s">
        <v>78</v>
      </c>
      <c r="B31" s="16">
        <v>571.41</v>
      </c>
      <c r="C31" s="17">
        <v>43622</v>
      </c>
      <c r="D31" s="17">
        <v>43598</v>
      </c>
      <c r="E31" s="17"/>
      <c r="F31" s="17"/>
      <c r="G31" s="1">
        <v>-24</v>
      </c>
      <c r="H31" s="16">
        <v>-13713.84</v>
      </c>
    </row>
    <row r="32" spans="1:8" ht="15">
      <c r="A32" s="28" t="s">
        <v>79</v>
      </c>
      <c r="B32" s="16">
        <v>230.8</v>
      </c>
      <c r="C32" s="17">
        <v>43622</v>
      </c>
      <c r="D32" s="17">
        <v>43598</v>
      </c>
      <c r="E32" s="17"/>
      <c r="F32" s="17"/>
      <c r="G32" s="1">
        <v>-24</v>
      </c>
      <c r="H32" s="16">
        <v>-5539.2</v>
      </c>
    </row>
    <row r="33" spans="1:8" ht="15">
      <c r="A33" s="28" t="s">
        <v>80</v>
      </c>
      <c r="B33" s="16">
        <v>201.95</v>
      </c>
      <c r="C33" s="17">
        <v>43622</v>
      </c>
      <c r="D33" s="17">
        <v>43598</v>
      </c>
      <c r="E33" s="17"/>
      <c r="F33" s="17"/>
      <c r="G33" s="1">
        <v>-24</v>
      </c>
      <c r="H33" s="16">
        <v>-4846.8</v>
      </c>
    </row>
    <row r="34" spans="1:8" ht="15">
      <c r="A34" s="28" t="s">
        <v>81</v>
      </c>
      <c r="B34" s="16">
        <v>249.72</v>
      </c>
      <c r="C34" s="17">
        <v>43618</v>
      </c>
      <c r="D34" s="17">
        <v>43598</v>
      </c>
      <c r="E34" s="17"/>
      <c r="F34" s="17"/>
      <c r="G34" s="1">
        <v>-20</v>
      </c>
      <c r="H34" s="16">
        <v>-4994.4</v>
      </c>
    </row>
    <row r="35" spans="1:8" ht="15">
      <c r="A35" s="28" t="s">
        <v>82</v>
      </c>
      <c r="B35" s="16">
        <v>182.79</v>
      </c>
      <c r="C35" s="17">
        <v>43604</v>
      </c>
      <c r="D35" s="17">
        <v>43598</v>
      </c>
      <c r="E35" s="17"/>
      <c r="F35" s="17"/>
      <c r="G35" s="1">
        <v>-6</v>
      </c>
      <c r="H35" s="16">
        <v>-1096.74</v>
      </c>
    </row>
    <row r="36" spans="1:8" ht="15">
      <c r="A36" s="28" t="s">
        <v>83</v>
      </c>
      <c r="B36" s="16">
        <v>2005.26</v>
      </c>
      <c r="C36" s="17">
        <v>43618</v>
      </c>
      <c r="D36" s="17">
        <v>43598</v>
      </c>
      <c r="E36" s="17"/>
      <c r="F36" s="17"/>
      <c r="G36" s="1">
        <v>-20</v>
      </c>
      <c r="H36" s="16">
        <v>-40105.2</v>
      </c>
    </row>
    <row r="37" spans="1:8" ht="15">
      <c r="A37" s="28" t="s">
        <v>84</v>
      </c>
      <c r="B37" s="16">
        <v>97.2</v>
      </c>
      <c r="C37" s="17">
        <v>43649</v>
      </c>
      <c r="D37" s="17">
        <v>43635</v>
      </c>
      <c r="E37" s="17"/>
      <c r="F37" s="17"/>
      <c r="G37" s="1">
        <v>-14</v>
      </c>
      <c r="H37" s="16">
        <v>-1360.8</v>
      </c>
    </row>
    <row r="38" spans="1:8" ht="15">
      <c r="A38" s="28" t="s">
        <v>85</v>
      </c>
      <c r="B38" s="16">
        <v>2005.26</v>
      </c>
      <c r="C38" s="17">
        <v>43649</v>
      </c>
      <c r="D38" s="17">
        <v>43635</v>
      </c>
      <c r="E38" s="17"/>
      <c r="F38" s="17"/>
      <c r="G38" s="1">
        <v>-14</v>
      </c>
      <c r="H38" s="16">
        <v>-28073.64</v>
      </c>
    </row>
    <row r="39" spans="1:8" ht="15">
      <c r="A39" s="28" t="s">
        <v>86</v>
      </c>
      <c r="B39" s="16">
        <v>153.3</v>
      </c>
      <c r="C39" s="17">
        <v>43638</v>
      </c>
      <c r="D39" s="17">
        <v>43635</v>
      </c>
      <c r="E39" s="17"/>
      <c r="F39" s="17"/>
      <c r="G39" s="1">
        <v>-3</v>
      </c>
      <c r="H39" s="16">
        <v>-459.9</v>
      </c>
    </row>
    <row r="40" spans="1:8" ht="15">
      <c r="A40" s="28" t="s">
        <v>87</v>
      </c>
      <c r="B40" s="16">
        <v>153.3</v>
      </c>
      <c r="C40" s="17">
        <v>43618</v>
      </c>
      <c r="D40" s="17">
        <v>43635</v>
      </c>
      <c r="E40" s="17"/>
      <c r="F40" s="17"/>
      <c r="G40" s="1">
        <v>17</v>
      </c>
      <c r="H40" s="16">
        <v>2606.1</v>
      </c>
    </row>
    <row r="41" spans="1:8" ht="15">
      <c r="A41" s="28" t="s">
        <v>88</v>
      </c>
      <c r="B41" s="16">
        <v>300</v>
      </c>
      <c r="C41" s="17">
        <v>43646</v>
      </c>
      <c r="D41" s="17">
        <v>43635</v>
      </c>
      <c r="E41" s="17"/>
      <c r="F41" s="17"/>
      <c r="G41" s="1">
        <v>-11</v>
      </c>
      <c r="H41" s="16">
        <v>-3300</v>
      </c>
    </row>
    <row r="42" spans="1:8" ht="15">
      <c r="A42" s="28" t="s">
        <v>89</v>
      </c>
      <c r="B42" s="16">
        <v>1100</v>
      </c>
      <c r="C42" s="17">
        <v>43645</v>
      </c>
      <c r="D42" s="17">
        <v>43635</v>
      </c>
      <c r="E42" s="17"/>
      <c r="F42" s="17"/>
      <c r="G42" s="1">
        <v>-10</v>
      </c>
      <c r="H42" s="16">
        <v>-11000</v>
      </c>
    </row>
    <row r="43" spans="1:8" ht="15">
      <c r="A43" s="28" t="s">
        <v>90</v>
      </c>
      <c r="B43" s="16">
        <v>480</v>
      </c>
      <c r="C43" s="17">
        <v>43645</v>
      </c>
      <c r="D43" s="17">
        <v>43635</v>
      </c>
      <c r="E43" s="17"/>
      <c r="F43" s="17"/>
      <c r="G43" s="1">
        <v>-10</v>
      </c>
      <c r="H43" s="16">
        <v>-4800</v>
      </c>
    </row>
    <row r="44" spans="1:8" ht="15">
      <c r="A44" s="28" t="s">
        <v>91</v>
      </c>
      <c r="B44" s="16">
        <v>1188.7</v>
      </c>
      <c r="C44" s="17">
        <v>43638</v>
      </c>
      <c r="D44" s="17">
        <v>43635</v>
      </c>
      <c r="E44" s="17"/>
      <c r="F44" s="17"/>
      <c r="G44" s="1">
        <v>-3</v>
      </c>
      <c r="H44" s="16">
        <v>-3566.1</v>
      </c>
    </row>
    <row r="45" spans="1:8" ht="15">
      <c r="A45" s="28" t="s">
        <v>92</v>
      </c>
      <c r="B45" s="16">
        <v>650</v>
      </c>
      <c r="C45" s="17">
        <v>43604</v>
      </c>
      <c r="D45" s="17">
        <v>43635</v>
      </c>
      <c r="E45" s="17"/>
      <c r="F45" s="17"/>
      <c r="G45" s="1">
        <v>31</v>
      </c>
      <c r="H45" s="16">
        <v>20150</v>
      </c>
    </row>
    <row r="46" spans="1:8" ht="15">
      <c r="A46" s="28" t="s">
        <v>93</v>
      </c>
      <c r="B46" s="16">
        <v>460.75</v>
      </c>
      <c r="C46" s="17">
        <v>43618</v>
      </c>
      <c r="D46" s="17">
        <v>43635</v>
      </c>
      <c r="E46" s="17"/>
      <c r="F46" s="17"/>
      <c r="G46" s="1">
        <v>17</v>
      </c>
      <c r="H46" s="16">
        <v>7832.75</v>
      </c>
    </row>
    <row r="47" spans="1:8" ht="15">
      <c r="A47" s="28" t="s">
        <v>94</v>
      </c>
      <c r="B47" s="16">
        <v>498.75</v>
      </c>
      <c r="C47" s="17">
        <v>43638</v>
      </c>
      <c r="D47" s="17">
        <v>43635</v>
      </c>
      <c r="E47" s="17"/>
      <c r="F47" s="17"/>
      <c r="G47" s="1">
        <v>-3</v>
      </c>
      <c r="H47" s="16">
        <v>-1496.25</v>
      </c>
    </row>
    <row r="48" spans="1:8" ht="15">
      <c r="A48" s="28" t="s">
        <v>95</v>
      </c>
      <c r="B48" s="16">
        <v>780</v>
      </c>
      <c r="C48" s="17">
        <v>43604</v>
      </c>
      <c r="D48" s="17">
        <v>43635</v>
      </c>
      <c r="E48" s="17"/>
      <c r="F48" s="17"/>
      <c r="G48" s="1">
        <v>31</v>
      </c>
      <c r="H48" s="16">
        <v>24180</v>
      </c>
    </row>
    <row r="49" spans="1:8" ht="15">
      <c r="A49" s="28" t="s">
        <v>96</v>
      </c>
      <c r="B49" s="16">
        <v>474.5</v>
      </c>
      <c r="C49" s="17">
        <v>43660</v>
      </c>
      <c r="D49" s="17">
        <v>43635</v>
      </c>
      <c r="E49" s="17"/>
      <c r="F49" s="17"/>
      <c r="G49" s="1">
        <v>-25</v>
      </c>
      <c r="H49" s="16">
        <v>-11862.5</v>
      </c>
    </row>
    <row r="50" spans="1:8" ht="15">
      <c r="A50" s="28" t="s">
        <v>97</v>
      </c>
      <c r="B50" s="16">
        <v>995.92</v>
      </c>
      <c r="C50" s="17">
        <v>43660</v>
      </c>
      <c r="D50" s="17">
        <v>43635</v>
      </c>
      <c r="E50" s="17"/>
      <c r="F50" s="17"/>
      <c r="G50" s="1">
        <v>-25</v>
      </c>
      <c r="H50" s="16">
        <v>-24898</v>
      </c>
    </row>
    <row r="51" spans="1:8" ht="15">
      <c r="A51" s="28" t="s">
        <v>98</v>
      </c>
      <c r="B51" s="16">
        <v>940.5</v>
      </c>
      <c r="C51" s="17">
        <v>43660</v>
      </c>
      <c r="D51" s="17">
        <v>43635</v>
      </c>
      <c r="E51" s="17"/>
      <c r="F51" s="17"/>
      <c r="G51" s="1">
        <v>-25</v>
      </c>
      <c r="H51" s="16">
        <v>-23512.5</v>
      </c>
    </row>
    <row r="52" spans="1:8" ht="15">
      <c r="A52" s="28" t="s">
        <v>99</v>
      </c>
      <c r="B52" s="16">
        <v>208.1</v>
      </c>
      <c r="C52" s="17">
        <v>43660</v>
      </c>
      <c r="D52" s="17">
        <v>43635</v>
      </c>
      <c r="E52" s="17"/>
      <c r="F52" s="17"/>
      <c r="G52" s="1">
        <v>-25</v>
      </c>
      <c r="H52" s="16">
        <v>-5202.5</v>
      </c>
    </row>
    <row r="53" spans="1:8" ht="15">
      <c r="A53" s="28" t="s">
        <v>100</v>
      </c>
      <c r="B53" s="16">
        <v>116.6</v>
      </c>
      <c r="C53" s="17">
        <v>43660</v>
      </c>
      <c r="D53" s="17">
        <v>43635</v>
      </c>
      <c r="E53" s="17"/>
      <c r="F53" s="17"/>
      <c r="G53" s="1">
        <v>-25</v>
      </c>
      <c r="H53" s="16">
        <v>-2915</v>
      </c>
    </row>
    <row r="54" spans="1:8" ht="15">
      <c r="A54" s="28" t="s">
        <v>101</v>
      </c>
      <c r="B54" s="16">
        <v>672</v>
      </c>
      <c r="C54" s="17">
        <v>43665</v>
      </c>
      <c r="D54" s="17">
        <v>43635</v>
      </c>
      <c r="E54" s="17"/>
      <c r="F54" s="17"/>
      <c r="G54" s="1">
        <v>-30</v>
      </c>
      <c r="H54" s="16">
        <v>-20160</v>
      </c>
    </row>
    <row r="55" spans="1:8" ht="15">
      <c r="A55" s="28" t="s">
        <v>102</v>
      </c>
      <c r="B55" s="16">
        <v>544.55</v>
      </c>
      <c r="C55" s="17">
        <v>43638</v>
      </c>
      <c r="D55" s="17">
        <v>43642</v>
      </c>
      <c r="E55" s="17"/>
      <c r="F55" s="17"/>
      <c r="G55" s="1">
        <v>4</v>
      </c>
      <c r="H55" s="16">
        <v>2178.2</v>
      </c>
    </row>
    <row r="56" spans="1:8" ht="15">
      <c r="A56" s="28" t="s">
        <v>103</v>
      </c>
      <c r="B56" s="16">
        <v>967.14</v>
      </c>
      <c r="C56" s="17">
        <v>43638</v>
      </c>
      <c r="D56" s="17">
        <v>43642</v>
      </c>
      <c r="E56" s="17"/>
      <c r="F56" s="17"/>
      <c r="G56" s="1">
        <v>4</v>
      </c>
      <c r="H56" s="16">
        <v>3868.56</v>
      </c>
    </row>
    <row r="57" spans="1:8" ht="15">
      <c r="A57" s="28" t="s">
        <v>104</v>
      </c>
      <c r="B57" s="16">
        <v>480.97</v>
      </c>
      <c r="C57" s="17">
        <v>43638</v>
      </c>
      <c r="D57" s="17">
        <v>43642</v>
      </c>
      <c r="E57" s="17"/>
      <c r="F57" s="17"/>
      <c r="G57" s="1">
        <v>4</v>
      </c>
      <c r="H57" s="16">
        <v>1923.88</v>
      </c>
    </row>
    <row r="58" spans="1:8" ht="15">
      <c r="A58" s="28" t="s">
        <v>105</v>
      </c>
      <c r="B58" s="16">
        <v>686.9</v>
      </c>
      <c r="C58" s="17">
        <v>43638</v>
      </c>
      <c r="D58" s="17">
        <v>43642</v>
      </c>
      <c r="E58" s="17"/>
      <c r="F58" s="17"/>
      <c r="G58" s="1">
        <v>4</v>
      </c>
      <c r="H58" s="16">
        <v>2747.6</v>
      </c>
    </row>
    <row r="59" spans="1:8" ht="15">
      <c r="A59" s="28" t="s">
        <v>106</v>
      </c>
      <c r="B59" s="16">
        <v>40.54</v>
      </c>
      <c r="C59" s="17">
        <v>43646</v>
      </c>
      <c r="D59" s="17">
        <v>43642</v>
      </c>
      <c r="E59" s="17"/>
      <c r="F59" s="17"/>
      <c r="G59" s="1">
        <v>-4</v>
      </c>
      <c r="H59" s="16">
        <v>-162.16</v>
      </c>
    </row>
    <row r="60" spans="1:8" ht="15">
      <c r="A60" s="28" t="s">
        <v>107</v>
      </c>
      <c r="B60" s="16">
        <v>76.04</v>
      </c>
      <c r="C60" s="17">
        <v>43646</v>
      </c>
      <c r="D60" s="17">
        <v>43642</v>
      </c>
      <c r="E60" s="17"/>
      <c r="F60" s="17"/>
      <c r="G60" s="1">
        <v>-4</v>
      </c>
      <c r="H60" s="16">
        <v>-304.16</v>
      </c>
    </row>
    <row r="61" spans="1:8" ht="15">
      <c r="A61" s="28" t="s">
        <v>108</v>
      </c>
      <c r="B61" s="16">
        <v>28.9</v>
      </c>
      <c r="C61" s="17">
        <v>43660</v>
      </c>
      <c r="D61" s="17">
        <v>43642</v>
      </c>
      <c r="E61" s="17"/>
      <c r="F61" s="17"/>
      <c r="G61" s="1">
        <v>-18</v>
      </c>
      <c r="H61" s="16">
        <v>-520.2</v>
      </c>
    </row>
    <row r="62" spans="1:8" ht="15">
      <c r="A62" s="28" t="s">
        <v>109</v>
      </c>
      <c r="B62" s="16">
        <v>1560.51</v>
      </c>
      <c r="C62" s="17">
        <v>43660</v>
      </c>
      <c r="D62" s="17">
        <v>43642</v>
      </c>
      <c r="E62" s="17"/>
      <c r="F62" s="17"/>
      <c r="G62" s="1">
        <v>-18</v>
      </c>
      <c r="H62" s="16">
        <v>-28089.18</v>
      </c>
    </row>
    <row r="63" spans="1:8" ht="15">
      <c r="A63" s="28" t="s">
        <v>110</v>
      </c>
      <c r="B63" s="16">
        <v>68.64</v>
      </c>
      <c r="C63" s="17">
        <v>43646</v>
      </c>
      <c r="D63" s="17">
        <v>43642</v>
      </c>
      <c r="E63" s="17"/>
      <c r="F63" s="17"/>
      <c r="G63" s="1">
        <v>-4</v>
      </c>
      <c r="H63" s="16">
        <v>-274.56</v>
      </c>
    </row>
    <row r="64" spans="1:8" ht="15">
      <c r="A64" s="28" t="s">
        <v>111</v>
      </c>
      <c r="B64" s="16">
        <v>140</v>
      </c>
      <c r="C64" s="17">
        <v>43646</v>
      </c>
      <c r="D64" s="17">
        <v>43642</v>
      </c>
      <c r="E64" s="17"/>
      <c r="F64" s="17"/>
      <c r="G64" s="1">
        <v>-4</v>
      </c>
      <c r="H64" s="16">
        <v>-560</v>
      </c>
    </row>
    <row r="65" spans="1:8" ht="15">
      <c r="A65" s="28" t="s">
        <v>112</v>
      </c>
      <c r="B65" s="16">
        <v>78.11</v>
      </c>
      <c r="C65" s="17">
        <v>43646</v>
      </c>
      <c r="D65" s="17">
        <v>43642</v>
      </c>
      <c r="E65" s="17"/>
      <c r="F65" s="17"/>
      <c r="G65" s="1">
        <v>-4</v>
      </c>
      <c r="H65" s="16">
        <v>-312.44</v>
      </c>
    </row>
    <row r="66" spans="1:8" ht="15">
      <c r="A66" s="28" t="s">
        <v>113</v>
      </c>
      <c r="B66" s="16">
        <v>69.35</v>
      </c>
      <c r="C66" s="17">
        <v>43660</v>
      </c>
      <c r="D66" s="17">
        <v>43642</v>
      </c>
      <c r="E66" s="17"/>
      <c r="F66" s="17"/>
      <c r="G66" s="1">
        <v>-18</v>
      </c>
      <c r="H66" s="16">
        <v>-1248.3</v>
      </c>
    </row>
    <row r="67" spans="1:8" ht="15">
      <c r="A67" s="28" t="s">
        <v>114</v>
      </c>
      <c r="B67" s="16">
        <v>68.55</v>
      </c>
      <c r="C67" s="17">
        <v>43646</v>
      </c>
      <c r="D67" s="17">
        <v>43642</v>
      </c>
      <c r="E67" s="17"/>
      <c r="F67" s="17"/>
      <c r="G67" s="1">
        <v>-4</v>
      </c>
      <c r="H67" s="16">
        <v>-274.2</v>
      </c>
    </row>
    <row r="68" spans="1:8" ht="15">
      <c r="A68" s="28" t="s">
        <v>115</v>
      </c>
      <c r="B68" s="16">
        <v>147.11</v>
      </c>
      <c r="C68" s="17">
        <v>43660</v>
      </c>
      <c r="D68" s="17">
        <v>43642</v>
      </c>
      <c r="E68" s="17"/>
      <c r="F68" s="17"/>
      <c r="G68" s="1">
        <v>-18</v>
      </c>
      <c r="H68" s="16">
        <v>-2647.98</v>
      </c>
    </row>
    <row r="69" spans="1:8" ht="15">
      <c r="A69" s="28" t="s">
        <v>116</v>
      </c>
      <c r="B69" s="16">
        <v>4.92</v>
      </c>
      <c r="C69" s="17">
        <v>43660</v>
      </c>
      <c r="D69" s="17">
        <v>43642</v>
      </c>
      <c r="E69" s="17"/>
      <c r="F69" s="17"/>
      <c r="G69" s="1">
        <v>-18</v>
      </c>
      <c r="H69" s="16">
        <v>-88.56</v>
      </c>
    </row>
    <row r="70" spans="1:8" ht="15">
      <c r="A70" s="28" t="s">
        <v>117</v>
      </c>
      <c r="B70" s="16">
        <v>732</v>
      </c>
      <c r="C70" s="17">
        <v>43672</v>
      </c>
      <c r="D70" s="17">
        <v>43642</v>
      </c>
      <c r="E70" s="17"/>
      <c r="F70" s="17"/>
      <c r="G70" s="1">
        <v>-30</v>
      </c>
      <c r="H70" s="16">
        <v>-21960</v>
      </c>
    </row>
    <row r="71" spans="1:8" ht="15">
      <c r="A71" s="28" t="s">
        <v>118</v>
      </c>
      <c r="B71" s="16">
        <v>823.96</v>
      </c>
      <c r="C71" s="17">
        <v>43638</v>
      </c>
      <c r="D71" s="17">
        <v>43642</v>
      </c>
      <c r="E71" s="17"/>
      <c r="F71" s="17"/>
      <c r="G71" s="1">
        <v>4</v>
      </c>
      <c r="H71" s="16">
        <v>3295.84</v>
      </c>
    </row>
    <row r="72" spans="1:8" ht="15">
      <c r="A72" s="28"/>
      <c r="B72" s="16"/>
      <c r="C72" s="17"/>
      <c r="D72" s="17"/>
      <c r="E72" s="17"/>
      <c r="F72" s="17"/>
      <c r="G72" s="1">
        <f aca="true" t="shared" si="0" ref="G69:G132">D72-C72-(F72-E72)</f>
        <v>0</v>
      </c>
      <c r="H72" s="16">
        <f aca="true" t="shared" si="1" ref="H69:H132">B72*G72</f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0"/>
        <v>0</v>
      </c>
      <c r="H73" s="16">
        <f t="shared" si="1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0"/>
        <v>0</v>
      </c>
      <c r="H74" s="16">
        <f t="shared" si="1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0"/>
        <v>0</v>
      </c>
      <c r="H75" s="16">
        <f t="shared" si="1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0"/>
        <v>0</v>
      </c>
      <c r="H76" s="16">
        <f t="shared" si="1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0"/>
        <v>0</v>
      </c>
      <c r="H77" s="16">
        <f t="shared" si="1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0"/>
        <v>0</v>
      </c>
      <c r="H78" s="16">
        <f t="shared" si="1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0"/>
        <v>0</v>
      </c>
      <c r="H79" s="16">
        <f t="shared" si="1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0"/>
        <v>0</v>
      </c>
      <c r="H80" s="16">
        <f t="shared" si="1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0"/>
        <v>0</v>
      </c>
      <c r="H81" s="16">
        <f t="shared" si="1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0"/>
        <v>0</v>
      </c>
      <c r="H82" s="16">
        <f t="shared" si="1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0"/>
        <v>0</v>
      </c>
      <c r="H83" s="16">
        <f t="shared" si="1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0"/>
        <v>0</v>
      </c>
      <c r="H84" s="16">
        <f t="shared" si="1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0"/>
        <v>0</v>
      </c>
      <c r="H85" s="16">
        <f t="shared" si="1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0"/>
        <v>0</v>
      </c>
      <c r="H86" s="16">
        <f t="shared" si="1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0"/>
        <v>0</v>
      </c>
      <c r="H87" s="16">
        <f t="shared" si="1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0"/>
        <v>0</v>
      </c>
      <c r="H88" s="16">
        <f t="shared" si="1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0"/>
        <v>0</v>
      </c>
      <c r="H89" s="16">
        <f t="shared" si="1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0"/>
        <v>0</v>
      </c>
      <c r="H90" s="16">
        <f t="shared" si="1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0"/>
        <v>0</v>
      </c>
      <c r="H91" s="16">
        <f t="shared" si="1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0"/>
        <v>0</v>
      </c>
      <c r="H92" s="16">
        <f t="shared" si="1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0"/>
        <v>0</v>
      </c>
      <c r="H93" s="16">
        <f t="shared" si="1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0"/>
        <v>0</v>
      </c>
      <c r="H94" s="16">
        <f t="shared" si="1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0"/>
        <v>0</v>
      </c>
      <c r="H95" s="16">
        <f t="shared" si="1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0"/>
        <v>0</v>
      </c>
      <c r="H96" s="16">
        <f t="shared" si="1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0"/>
        <v>0</v>
      </c>
      <c r="H97" s="16">
        <f t="shared" si="1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0"/>
        <v>0</v>
      </c>
      <c r="H98" s="16">
        <f t="shared" si="1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0"/>
        <v>0</v>
      </c>
      <c r="H99" s="16">
        <f t="shared" si="1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0"/>
        <v>0</v>
      </c>
      <c r="H100" s="16">
        <f t="shared" si="1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0"/>
        <v>0</v>
      </c>
      <c r="H101" s="16">
        <f t="shared" si="1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0"/>
        <v>0</v>
      </c>
      <c r="H102" s="16">
        <f t="shared" si="1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0"/>
        <v>0</v>
      </c>
      <c r="H103" s="16">
        <f t="shared" si="1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0"/>
        <v>0</v>
      </c>
      <c r="H104" s="16">
        <f t="shared" si="1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0"/>
        <v>0</v>
      </c>
      <c r="H105" s="16">
        <f t="shared" si="1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0"/>
        <v>0</v>
      </c>
      <c r="H106" s="16">
        <f t="shared" si="1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0"/>
        <v>0</v>
      </c>
      <c r="H107" s="16">
        <f t="shared" si="1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0"/>
        <v>0</v>
      </c>
      <c r="H108" s="16">
        <f t="shared" si="1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0"/>
        <v>0</v>
      </c>
      <c r="H109" s="16">
        <f t="shared" si="1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0"/>
        <v>0</v>
      </c>
      <c r="H110" s="16">
        <f t="shared" si="1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0"/>
        <v>0</v>
      </c>
      <c r="H111" s="16">
        <f t="shared" si="1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0"/>
        <v>0</v>
      </c>
      <c r="H112" s="16">
        <f t="shared" si="1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0"/>
        <v>0</v>
      </c>
      <c r="H113" s="16">
        <f t="shared" si="1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0"/>
        <v>0</v>
      </c>
      <c r="H114" s="16">
        <f t="shared" si="1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0"/>
        <v>0</v>
      </c>
      <c r="H115" s="16">
        <f t="shared" si="1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0"/>
        <v>0</v>
      </c>
      <c r="H116" s="16">
        <f t="shared" si="1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0"/>
        <v>0</v>
      </c>
      <c r="H117" s="16">
        <f t="shared" si="1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0"/>
        <v>0</v>
      </c>
      <c r="H118" s="16">
        <f t="shared" si="1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0"/>
        <v>0</v>
      </c>
      <c r="H119" s="16">
        <f t="shared" si="1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0"/>
        <v>0</v>
      </c>
      <c r="H120" s="16">
        <f t="shared" si="1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0"/>
        <v>0</v>
      </c>
      <c r="H121" s="16">
        <f t="shared" si="1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0"/>
        <v>0</v>
      </c>
      <c r="H122" s="16">
        <f t="shared" si="1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0"/>
        <v>0</v>
      </c>
      <c r="H123" s="16">
        <f t="shared" si="1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0"/>
        <v>0</v>
      </c>
      <c r="H124" s="16">
        <f t="shared" si="1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0"/>
        <v>0</v>
      </c>
      <c r="H125" s="16">
        <f t="shared" si="1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0"/>
        <v>0</v>
      </c>
      <c r="H126" s="16">
        <f t="shared" si="1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0"/>
        <v>0</v>
      </c>
      <c r="H127" s="16">
        <f t="shared" si="1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0"/>
        <v>0</v>
      </c>
      <c r="H128" s="16">
        <f t="shared" si="1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0"/>
        <v>0</v>
      </c>
      <c r="H129" s="16">
        <f t="shared" si="1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0"/>
        <v>0</v>
      </c>
      <c r="H130" s="16">
        <f t="shared" si="1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0"/>
        <v>0</v>
      </c>
      <c r="H131" s="16">
        <f t="shared" si="1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0"/>
        <v>0</v>
      </c>
      <c r="H132" s="16">
        <f t="shared" si="1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2" ref="G133:G196">D133-C133-(F133-E133)</f>
        <v>0</v>
      </c>
      <c r="H133" s="16">
        <f aca="true" t="shared" si="3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2"/>
        <v>0</v>
      </c>
      <c r="H135" s="16">
        <f t="shared" si="3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2"/>
        <v>0</v>
      </c>
      <c r="H136" s="16">
        <f t="shared" si="3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2"/>
        <v>0</v>
      </c>
      <c r="H137" s="16">
        <f t="shared" si="3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2"/>
        <v>0</v>
      </c>
      <c r="H138" s="16">
        <f t="shared" si="3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2"/>
        <v>0</v>
      </c>
      <c r="H139" s="16">
        <f t="shared" si="3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2"/>
        <v>0</v>
      </c>
      <c r="H140" s="16">
        <f t="shared" si="3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2"/>
        <v>0</v>
      </c>
      <c r="H141" s="16">
        <f t="shared" si="3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2"/>
        <v>0</v>
      </c>
      <c r="H142" s="16">
        <f t="shared" si="3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2"/>
        <v>0</v>
      </c>
      <c r="H143" s="16">
        <f t="shared" si="3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2"/>
        <v>0</v>
      </c>
      <c r="H144" s="16">
        <f t="shared" si="3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2"/>
        <v>0</v>
      </c>
      <c r="H145" s="16">
        <f t="shared" si="3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2"/>
        <v>0</v>
      </c>
      <c r="H146" s="16">
        <f t="shared" si="3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2"/>
        <v>0</v>
      </c>
      <c r="H147" s="16">
        <f t="shared" si="3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2"/>
        <v>0</v>
      </c>
      <c r="H148" s="16">
        <f t="shared" si="3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2"/>
        <v>0</v>
      </c>
      <c r="H149" s="16">
        <f t="shared" si="3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2"/>
        <v>0</v>
      </c>
      <c r="H150" s="16">
        <f t="shared" si="3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2"/>
        <v>0</v>
      </c>
      <c r="H151" s="16">
        <f t="shared" si="3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2"/>
        <v>0</v>
      </c>
      <c r="H152" s="16">
        <f t="shared" si="3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2"/>
        <v>0</v>
      </c>
      <c r="H153" s="16">
        <f t="shared" si="3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2"/>
        <v>0</v>
      </c>
      <c r="H154" s="16">
        <f t="shared" si="3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2"/>
        <v>0</v>
      </c>
      <c r="H155" s="16">
        <f t="shared" si="3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2"/>
        <v>0</v>
      </c>
      <c r="H156" s="16">
        <f t="shared" si="3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2"/>
        <v>0</v>
      </c>
      <c r="H157" s="16">
        <f t="shared" si="3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2"/>
        <v>0</v>
      </c>
      <c r="H158" s="16">
        <f t="shared" si="3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2"/>
        <v>0</v>
      </c>
      <c r="H159" s="16">
        <f t="shared" si="3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2"/>
        <v>0</v>
      </c>
      <c r="H160" s="16">
        <f t="shared" si="3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2"/>
        <v>0</v>
      </c>
      <c r="H161" s="16">
        <f t="shared" si="3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2"/>
        <v>0</v>
      </c>
      <c r="H162" s="16">
        <f t="shared" si="3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2"/>
        <v>0</v>
      </c>
      <c r="H163" s="16">
        <f t="shared" si="3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2"/>
        <v>0</v>
      </c>
      <c r="H164" s="16">
        <f t="shared" si="3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2"/>
        <v>0</v>
      </c>
      <c r="H165" s="16">
        <f t="shared" si="3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2"/>
        <v>0</v>
      </c>
      <c r="H166" s="16">
        <f t="shared" si="3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2"/>
        <v>0</v>
      </c>
      <c r="H167" s="16">
        <f t="shared" si="3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2"/>
        <v>0</v>
      </c>
      <c r="H168" s="16">
        <f t="shared" si="3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2"/>
        <v>0</v>
      </c>
      <c r="H169" s="16">
        <f t="shared" si="3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2"/>
        <v>0</v>
      </c>
      <c r="H170" s="16">
        <f t="shared" si="3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2"/>
        <v>0</v>
      </c>
      <c r="H171" s="16">
        <f t="shared" si="3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2"/>
        <v>0</v>
      </c>
      <c r="H172" s="16">
        <f t="shared" si="3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2"/>
        <v>0</v>
      </c>
      <c r="H173" s="16">
        <f t="shared" si="3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2"/>
        <v>0</v>
      </c>
      <c r="H174" s="16">
        <f t="shared" si="3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2"/>
        <v>0</v>
      </c>
      <c r="H175" s="16">
        <f t="shared" si="3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2"/>
        <v>0</v>
      </c>
      <c r="H176" s="16">
        <f t="shared" si="3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2"/>
        <v>0</v>
      </c>
      <c r="H177" s="16">
        <f t="shared" si="3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2"/>
        <v>0</v>
      </c>
      <c r="H178" s="16">
        <f t="shared" si="3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2"/>
        <v>0</v>
      </c>
      <c r="H179" s="16">
        <f t="shared" si="3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2"/>
        <v>0</v>
      </c>
      <c r="H180" s="16">
        <f t="shared" si="3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2"/>
        <v>0</v>
      </c>
      <c r="H181" s="16">
        <f t="shared" si="3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2"/>
        <v>0</v>
      </c>
      <c r="H182" s="16">
        <f t="shared" si="3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2"/>
        <v>0</v>
      </c>
      <c r="H183" s="16">
        <f t="shared" si="3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2"/>
        <v>0</v>
      </c>
      <c r="H184" s="16">
        <f t="shared" si="3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2"/>
        <v>0</v>
      </c>
      <c r="H185" s="16">
        <f t="shared" si="3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2"/>
        <v>0</v>
      </c>
      <c r="H186" s="16">
        <f t="shared" si="3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2"/>
        <v>0</v>
      </c>
      <c r="H187" s="16">
        <f t="shared" si="3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2"/>
        <v>0</v>
      </c>
      <c r="H188" s="16">
        <f t="shared" si="3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2"/>
        <v>0</v>
      </c>
      <c r="H189" s="16">
        <f t="shared" si="3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2"/>
        <v>0</v>
      </c>
      <c r="H190" s="16">
        <f t="shared" si="3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2"/>
        <v>0</v>
      </c>
      <c r="H191" s="16">
        <f t="shared" si="3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2"/>
        <v>0</v>
      </c>
      <c r="H192" s="16">
        <f t="shared" si="3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2"/>
        <v>0</v>
      </c>
      <c r="H193" s="16">
        <f t="shared" si="3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2"/>
        <v>0</v>
      </c>
      <c r="H194" s="16">
        <f t="shared" si="3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2"/>
        <v>0</v>
      </c>
      <c r="H195" s="16">
        <f t="shared" si="3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2"/>
        <v>0</v>
      </c>
      <c r="H196" s="16">
        <f t="shared" si="3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4" ref="G197:G203">D197-C197-(F197-E197)</f>
        <v>0</v>
      </c>
      <c r="H197" s="16">
        <f aca="true" t="shared" si="5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4"/>
        <v>0</v>
      </c>
      <c r="H199" s="16">
        <f t="shared" si="5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4"/>
        <v>0</v>
      </c>
      <c r="H200" s="16">
        <f t="shared" si="5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4"/>
        <v>0</v>
      </c>
      <c r="H201" s="16">
        <f t="shared" si="5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4"/>
        <v>0</v>
      </c>
      <c r="H202" s="16">
        <f t="shared" si="5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4"/>
        <v>0</v>
      </c>
      <c r="H203" s="16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6" t="s">
        <v>11</v>
      </c>
      <c r="F3" s="57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6" t="s">
        <v>11</v>
      </c>
      <c r="F3" s="57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2019-08-02T08:54:54Z</cp:lastPrinted>
  <dcterms:created xsi:type="dcterms:W3CDTF">2006-09-16T00:00:00Z</dcterms:created>
  <dcterms:modified xsi:type="dcterms:W3CDTF">2019-08-02T08:55:02Z</dcterms:modified>
  <cp:category/>
  <cp:version/>
  <cp:contentType/>
  <cp:contentStatus/>
</cp:coreProperties>
</file>