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<sst xmlns="http://schemas.openxmlformats.org/spreadsheetml/2006/main" count="200" uniqueCount="176">
  <si>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</si>
  <si>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</si>
  <si>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</si>
  <si>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</si>
  <si>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</si>
  <si>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</si>
  <si>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</si>
  <si>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</si>
  <si>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</si>
  <si>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</si>
  <si>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</si>
  <si>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</si>
  <si>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</si>
  <si>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</si>
  <si>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</si>
  <si>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</si>
  <si>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</si>
  <si>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</si>
  <si>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</si>
  <si>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</si>
  <si>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</si>
  <si>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</si>
  <si>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14/E del 13/12/2017</t>
  </si>
  <si>
    <t>544 del 29/12/2017</t>
  </si>
  <si>
    <t>545 del 29/12/2017</t>
  </si>
  <si>
    <t>5E del 02/01/2018</t>
  </si>
  <si>
    <t>2018000643 del 09/01/2018</t>
  </si>
  <si>
    <t>142 del 29/12/2017</t>
  </si>
  <si>
    <t>94/01 del 29/12/2017</t>
  </si>
  <si>
    <t>7/01 del 31/01/2018</t>
  </si>
  <si>
    <t>20184G00687 del 19/02/2018</t>
  </si>
  <si>
    <t>20184E00941 del 12/01/2018</t>
  </si>
  <si>
    <t>000004-2018-E del 23/02/2018</t>
  </si>
  <si>
    <t>01/pa del 31/01/2018</t>
  </si>
  <si>
    <t>8718023568 del 26/01/2018</t>
  </si>
  <si>
    <t>TST18E10000003 del 30/01/2018</t>
  </si>
  <si>
    <t>TST18E10000004 del 30/01/2018</t>
  </si>
  <si>
    <t>04/pa del 21/02/2018</t>
  </si>
  <si>
    <t>03/pa del 21/02/2018</t>
  </si>
  <si>
    <t>02/pa del 20/02/2018</t>
  </si>
  <si>
    <t>0012 del 22/02/2018</t>
  </si>
  <si>
    <t>05/pa del 28/02/2018</t>
  </si>
  <si>
    <t>8718061114 del 23/02/2018</t>
  </si>
  <si>
    <t>1010468595 del 27/02/2018</t>
  </si>
  <si>
    <t>800010 del 19/03/2018</t>
  </si>
  <si>
    <t>52 del 20/03/2018</t>
  </si>
  <si>
    <t>1010471601 del 19/03/2018</t>
  </si>
  <si>
    <t>PA.03.21.02/18 del 21/03/2018</t>
  </si>
  <si>
    <t>PA.03.21.01/18 del 21/03/2018</t>
  </si>
  <si>
    <t>TST18E10000054 del 30/05/2018</t>
  </si>
  <si>
    <t>1010484198 del 30/05/2018</t>
  </si>
  <si>
    <t>8718184528 del 30/05/2018</t>
  </si>
  <si>
    <t>10/2018 del 09/06/2018</t>
  </si>
  <si>
    <t>000008-2018-E del 24/05/2018</t>
  </si>
  <si>
    <t>1010489324 del 27/06/2018</t>
  </si>
  <si>
    <t>38/pa del 27/06/2018</t>
  </si>
  <si>
    <t>2 del 02/07/2018</t>
  </si>
  <si>
    <t>000010-2018-E del 02/07/2018</t>
  </si>
  <si>
    <t>7818007396 del 31/05/2018</t>
  </si>
  <si>
    <t>7818007395 del 31/05/2018</t>
  </si>
  <si>
    <t>7818009061 del 29/06/2018</t>
  </si>
  <si>
    <t>92/PA del 25/06/2018</t>
  </si>
  <si>
    <t>01/01/0000107 del 08/06/2018</t>
  </si>
  <si>
    <t>1010497574 del 28/08/2018</t>
  </si>
  <si>
    <t>260/A del 30/08/2018</t>
  </si>
  <si>
    <t>20184E23749 del 30/08/2018</t>
  </si>
  <si>
    <t>20184E24153 del 03/09/2018</t>
  </si>
  <si>
    <t>PA017 del 04/09/2018</t>
  </si>
  <si>
    <t>000016-2018-E del 17/09/2018</t>
  </si>
  <si>
    <t>6156 del 18/09/2018</t>
  </si>
  <si>
    <t>1010503013 del 19/09/2018</t>
  </si>
  <si>
    <t>27/003 del 20/09/2018</t>
  </si>
  <si>
    <t>00583/PA del 04/10/2018</t>
  </si>
  <si>
    <t>32/F del 05/10/2018</t>
  </si>
  <si>
    <t>PA.10.04.01/18 del 04/10/2018</t>
  </si>
  <si>
    <t>PA.10.04.02/18 del 04/10/2018</t>
  </si>
  <si>
    <t>17/pa del 30/09/2018</t>
  </si>
  <si>
    <t>18/pa del 30/09/2018</t>
  </si>
  <si>
    <t>000027-2018-E del 15/10/2018</t>
  </si>
  <si>
    <t>28/003 del 01/10/2018</t>
  </si>
  <si>
    <t>16/2018 del 10/10/2018</t>
  </si>
  <si>
    <t>9 del 28/09/2018</t>
  </si>
  <si>
    <t>V3-19979 del 27/09/2018</t>
  </si>
  <si>
    <t>6/PA del 06/10/2018</t>
  </si>
  <si>
    <t>DF2018320 del 31/08/2018</t>
  </si>
  <si>
    <t>DF2018451 del 20/09/2018</t>
  </si>
  <si>
    <t>DF2018583 del 27/09/2018</t>
  </si>
  <si>
    <t>DF2018734 del 24/10/2018</t>
  </si>
  <si>
    <t>15/E del 06/11/2018</t>
  </si>
  <si>
    <t>7818014732 del 31/10/2018</t>
  </si>
  <si>
    <t>7818014733 del 31/10/2018</t>
  </si>
  <si>
    <t>21/pa del 29/10/2018</t>
  </si>
  <si>
    <t>31822726 del 31/10/2018</t>
  </si>
  <si>
    <t>TST18E10000104 del 31/10/2018</t>
  </si>
  <si>
    <t>20184E31665 del 05/11/2018</t>
  </si>
  <si>
    <t>825/2018 del 07/11/2018</t>
  </si>
  <si>
    <t>11 PA del 26/11/2018</t>
  </si>
  <si>
    <t>1866E del 16/11/2018</t>
  </si>
  <si>
    <t>FatPAM 1/18 del 20/11/2018</t>
  </si>
  <si>
    <t>12 PA del 26/11/2018</t>
  </si>
  <si>
    <t>PA.11.22.01/18 del 22/11/2018</t>
  </si>
  <si>
    <t>PA.11.26.01/18 del 26/11/2018</t>
  </si>
  <si>
    <t>PA.11.26.03/18 del 26/11/2018</t>
  </si>
  <si>
    <t>PA.11.26.04/18 del 26/11/2018</t>
  </si>
  <si>
    <t>PA.11.27.03/18 del 27/11/2018</t>
  </si>
  <si>
    <t>PA.11.26.02/18 del 26/11/2018</t>
  </si>
  <si>
    <t>54503/C del 27/11/2018</t>
  </si>
  <si>
    <t>7818015958 del 30/11/2018</t>
  </si>
  <si>
    <t>1010516045 del 30/11/2018</t>
  </si>
  <si>
    <t>8885 del 30/11/2018</t>
  </si>
  <si>
    <t>V3-25577 del 22/11/2018</t>
  </si>
  <si>
    <t>V3-25576 del 22/11/2018</t>
  </si>
  <si>
    <t>V3-25575 del 22/11/2018</t>
  </si>
  <si>
    <t>V3-25574 del 22/11/2018</t>
  </si>
  <si>
    <t>31826753 del 30/11/2018</t>
  </si>
  <si>
    <t>01/04/0000026 del 30/11/2018</t>
  </si>
  <si>
    <t>TST18E10000118 del 30/11/2018</t>
  </si>
  <si>
    <t>TST18E10000121 del 18/12/2018</t>
  </si>
  <si>
    <t>20184E35251 del 10/12/2018</t>
  </si>
  <si>
    <t>V3-27907 del 05/12/2018</t>
  </si>
  <si>
    <t>15/E del 12/12/2018</t>
  </si>
  <si>
    <t>1010518470 del 15/12/2018</t>
  </si>
  <si>
    <t>10000-2-2329del 24/05/2018</t>
  </si>
  <si>
    <t>10000-2-4305 del 01/10/2018</t>
  </si>
  <si>
    <t>10000-1-5034 del 08/11/2018</t>
  </si>
  <si>
    <t>1-s2-18001353 del 30/10/2018</t>
  </si>
  <si>
    <t>fatture Manutencoop pregresso</t>
  </si>
  <si>
    <t>RA18000107 dd. 15/05/2018</t>
  </si>
  <si>
    <t>18060541 dd. 13/05/2018</t>
  </si>
  <si>
    <t>144 dd. 14/05/2018</t>
  </si>
  <si>
    <t>10000-2-2329 dd. 24/05/2018</t>
  </si>
  <si>
    <t>270/2018 dd. 27/03/2018</t>
  </si>
  <si>
    <t>10000-1-1315 dd. 23/03/2018</t>
  </si>
  <si>
    <t>10000-1-1327 dd. 23/03/2018</t>
  </si>
  <si>
    <t>10000-1-555 dd. 12/02/2018</t>
  </si>
  <si>
    <t>10000-1-868 dd. 28/02/2018</t>
  </si>
  <si>
    <t>122 dd. 15/02/2018</t>
  </si>
  <si>
    <t>10000-1-841 dd.27/02/2018</t>
  </si>
  <si>
    <t>1-s2-18000526 dd. 21/03/2018</t>
  </si>
  <si>
    <t>POS1-BLA1-1116 dd.27/02/2018</t>
  </si>
  <si>
    <t>0181-20180 dd. 21/03/2018</t>
  </si>
  <si>
    <t>V3-8089 del 03/04/2018</t>
  </si>
  <si>
    <t>V3-8092 del 03/04/2018</t>
  </si>
  <si>
    <t>V3-8086 del 03/04/2018</t>
  </si>
  <si>
    <t>V3-8093 del 03/04/2018</t>
  </si>
  <si>
    <t>V3-8087 del 03/04/2018</t>
  </si>
  <si>
    <t>V3-8088 del 03/04/2018</t>
  </si>
  <si>
    <t>V3-8091 del 03/04/2018</t>
  </si>
  <si>
    <t>V3-8615 del 06/04/2018</t>
  </si>
  <si>
    <t>V3-7919 del 30/03/2018</t>
  </si>
  <si>
    <t>3100 del 31/03/2018</t>
  </si>
  <si>
    <t>111 del 13/04/2018</t>
  </si>
  <si>
    <t>112 del 13/04/2018</t>
  </si>
  <si>
    <t>07/pa del 27/03/2018</t>
  </si>
  <si>
    <t>8718114903 del 12/04/2018</t>
  </si>
  <si>
    <t>TST18E10000026 del 30/03/2018</t>
  </si>
  <si>
    <t>V3-8090 del 03/04/2018</t>
  </si>
  <si>
    <t>732/A del 09/04/2018</t>
  </si>
  <si>
    <t>FATTPA 1_18 del 10/04/2018</t>
  </si>
  <si>
    <t>10/F del 08/05/2018</t>
  </si>
  <si>
    <t>09/pa del 17/04/2018</t>
  </si>
  <si>
    <t>20184G02153 del 20/04/2018</t>
  </si>
  <si>
    <t>20184E12725 del 23/04/2018</t>
  </si>
  <si>
    <t>15/pa del 30/04/2018</t>
  </si>
  <si>
    <t>13/pa del 16/05/2018</t>
  </si>
  <si>
    <t>37/A del 08/05/2018</t>
  </si>
  <si>
    <t>PA.05.18.05/18 del 18/05/2018</t>
  </si>
  <si>
    <t>PA.05.18.03/18 del 18/05/2018</t>
  </si>
  <si>
    <t>PA.05.18.04/18 del 18/05/2018</t>
  </si>
  <si>
    <t>PA.05.18.02/18 del 18/05/2018</t>
  </si>
  <si>
    <t>7818007392 del 31/05/2018</t>
  </si>
  <si>
    <t>7818007393 del 31/05/2018</t>
  </si>
  <si>
    <t>7818007394 del 31/05/2018</t>
  </si>
  <si>
    <t>V3-13439 del 30/05/2018</t>
  </si>
  <si>
    <t>V3-12949 del 25/05/2018</t>
  </si>
  <si>
    <t>4338 del 31/05/2018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</si>
</sst>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45" t="s">
        <v>1</v>
      </c>
      <c r="B7" s="46"/>
      <c r="C7" s="46"/>
      <c r="D7" s="46"/>
      <c r="E7" s="46"/>
      <c r="F7" s="47"/>
    </row>
    <row r="8" spans="1:6" ht="27" customHeight="1">
      <c r="A8" s="45" t="s">
        <v>12</v>
      </c>
      <c r="B8" s="46"/>
      <c r="C8" s="46"/>
      <c r="D8" s="46"/>
      <c r="E8" s="46"/>
      <c r="F8" s="47"/>
    </row>
    <row r="9" spans="1:6" ht="30.75" customHeight="1">
      <c r="A9" s="33" t="s">
        <v>0</v>
      </c>
      <c r="B9" s="34"/>
      <c r="C9" s="35" t="s">
        <v>6</v>
      </c>
      <c r="D9" s="34"/>
      <c r="E9" s="43" t="s">
        <v>13</v>
      </c>
      <c r="F9" s="44"/>
    </row>
    <row r="10" spans="1:6" ht="29.25" customHeight="1" thickBot="1">
      <c r="A10" s="50">
        <f>SUM(B16:B19)</f>
        <v>154</v>
      </c>
      <c r="B10" s="41"/>
      <c r="C10" s="40">
        <f>SUM(C16:D19)</f>
        <v>159617.95</v>
      </c>
      <c r="D10" s="41"/>
      <c r="E10" s="51">
        <f>('Trimestre 1'!H1+'Trimestre 2'!H1+'Trimestre 3'!H1+'Trimestre 4'!H1)/C10</f>
        <v>-16.20735211797921</v>
      </c>
      <c r="F10" s="52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3" t="s">
        <v>2</v>
      </c>
      <c r="B13" s="54"/>
      <c r="C13" s="54"/>
      <c r="D13" s="54"/>
      <c r="E13" s="54"/>
      <c r="F13" s="55"/>
    </row>
    <row r="14" spans="1:6" ht="27" customHeight="1">
      <c r="A14" s="45" t="s">
        <v>3</v>
      </c>
      <c r="B14" s="46"/>
      <c r="C14" s="46"/>
      <c r="D14" s="46"/>
      <c r="E14" s="46"/>
      <c r="F14" s="47"/>
    </row>
    <row r="15" spans="1:12" ht="46.5" customHeight="1">
      <c r="A15" s="21" t="s">
        <v>4</v>
      </c>
      <c r="B15" s="27" t="s">
        <v>0</v>
      </c>
      <c r="C15" s="35" t="s">
        <v>6</v>
      </c>
      <c r="D15" s="34"/>
      <c r="E15" s="48" t="s">
        <v>14</v>
      </c>
      <c r="F15" s="49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34</v>
      </c>
      <c r="C16" s="31">
        <f>'Trimestre 1'!B1</f>
        <v>51019.6</v>
      </c>
      <c r="D16" s="42"/>
      <c r="E16" s="31">
        <f>'Trimestre 1'!G1</f>
        <v>-14.08</v>
      </c>
      <c r="F16" s="32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43</v>
      </c>
      <c r="C17" s="31">
        <f>'Trimestre 2'!B1</f>
        <v>34723.35</v>
      </c>
      <c r="D17" s="42"/>
      <c r="E17" s="31">
        <f>'Trimestre 2'!G1</f>
        <v>-20.002</v>
      </c>
      <c r="F17" s="32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23</v>
      </c>
      <c r="C18" s="31">
        <f>'Trimestre 3'!B1</f>
        <v>26552.89</v>
      </c>
      <c r="D18" s="42"/>
      <c r="E18" s="31">
        <f>'Trimestre 3'!G1</f>
        <v>-12.691</v>
      </c>
      <c r="F18" s="32"/>
    </row>
    <row r="19" spans="1:6" ht="21.75" customHeight="1" thickBot="1">
      <c r="A19" s="24" t="s">
        <v>18</v>
      </c>
      <c r="B19" s="25">
        <f>'Trimestre 4'!C1</f>
        <v>54</v>
      </c>
      <c r="C19" s="37">
        <f>'Trimestre 4'!B1</f>
        <v>47322.11</v>
      </c>
      <c r="D19" s="39"/>
      <c r="E19" s="37">
        <f>'Trimestre 4'!G1</f>
        <v>-17.689917038779544</v>
      </c>
      <c r="F19" s="38"/>
    </row>
    <row r="20" spans="1:6" ht="46.5" customHeight="1">
      <c r="A20" s="11"/>
      <c r="B20" s="12"/>
      <c r="C20" s="36"/>
      <c r="D20" s="36"/>
      <c r="E20" s="12"/>
      <c r="F20" s="12"/>
    </row>
  </sheetData>
  <sheetProtection/>
  <mergeCells count="21">
    <mergeCell ref="A13:F13"/>
    <mergeCell ref="C16:D16"/>
    <mergeCell ref="E9:F9"/>
    <mergeCell ref="E16:F16"/>
    <mergeCell ref="A7:F7"/>
    <mergeCell ref="A14:F14"/>
    <mergeCell ref="C15:D15"/>
    <mergeCell ref="E15:F15"/>
    <mergeCell ref="A8:F8"/>
    <mergeCell ref="A10:B10"/>
    <mergeCell ref="E10:F10"/>
    <mergeCell ref="E18:F18"/>
    <mergeCell ref="A9:B9"/>
    <mergeCell ref="C9:D9"/>
    <mergeCell ref="C20:D20"/>
    <mergeCell ref="E19:F19"/>
    <mergeCell ref="C19:D19"/>
    <mergeCell ref="C10:D10"/>
    <mergeCell ref="C18:D18"/>
    <mergeCell ref="E17:F17"/>
    <mergeCell ref="C17:D17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N40" sqref="N40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v>51019.6</v>
      </c>
      <c r="C1">
        <v>34</v>
      </c>
      <c r="G1" s="20">
        <v>-14.08</v>
      </c>
      <c r="H1" s="19">
        <v>-718352.54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22</v>
      </c>
      <c r="B4" s="16">
        <v>8250.91</v>
      </c>
      <c r="C4" s="17">
        <v>43113</v>
      </c>
      <c r="D4" s="17">
        <v>43126</v>
      </c>
      <c r="E4" s="17"/>
      <c r="F4" s="17"/>
      <c r="G4" s="1">
        <v>13</v>
      </c>
      <c r="H4" s="16">
        <v>107261.83</v>
      </c>
    </row>
    <row r="5" spans="1:8" ht="15">
      <c r="A5" s="28" t="s">
        <v>23</v>
      </c>
      <c r="B5" s="16">
        <v>453.86</v>
      </c>
      <c r="C5" s="17">
        <v>43134</v>
      </c>
      <c r="D5" s="17">
        <v>43126</v>
      </c>
      <c r="E5" s="17"/>
      <c r="F5" s="17"/>
      <c r="G5" s="1">
        <v>-8</v>
      </c>
      <c r="H5" s="16">
        <v>-3630.88</v>
      </c>
    </row>
    <row r="6" spans="1:8" ht="15">
      <c r="A6" s="28" t="s">
        <v>24</v>
      </c>
      <c r="B6" s="16">
        <v>396.8</v>
      </c>
      <c r="C6" s="17">
        <v>43134</v>
      </c>
      <c r="D6" s="17">
        <v>43126</v>
      </c>
      <c r="E6" s="17"/>
      <c r="F6" s="17"/>
      <c r="G6" s="1">
        <v>-8</v>
      </c>
      <c r="H6" s="16">
        <v>-3174.4</v>
      </c>
    </row>
    <row r="7" spans="1:8" ht="15">
      <c r="A7" s="28" t="s">
        <v>25</v>
      </c>
      <c r="B7" s="16">
        <v>805</v>
      </c>
      <c r="C7" s="17">
        <v>43141</v>
      </c>
      <c r="D7" s="17">
        <v>43126</v>
      </c>
      <c r="E7" s="17"/>
      <c r="F7" s="17"/>
      <c r="G7" s="1">
        <v>-15</v>
      </c>
      <c r="H7" s="16">
        <v>-12075</v>
      </c>
    </row>
    <row r="8" spans="1:8" ht="15">
      <c r="A8" s="28" t="s">
        <v>26</v>
      </c>
      <c r="B8" s="16">
        <v>2470.5</v>
      </c>
      <c r="C8" s="17">
        <v>43141</v>
      </c>
      <c r="D8" s="17">
        <v>43126</v>
      </c>
      <c r="E8" s="17"/>
      <c r="F8" s="17"/>
      <c r="G8" s="1">
        <v>-15</v>
      </c>
      <c r="H8" s="16">
        <v>-37057.5</v>
      </c>
    </row>
    <row r="9" spans="1:8" ht="15">
      <c r="A9" s="28" t="s">
        <v>27</v>
      </c>
      <c r="B9" s="16">
        <v>87</v>
      </c>
      <c r="C9" s="17">
        <v>43141</v>
      </c>
      <c r="D9" s="17">
        <v>43126</v>
      </c>
      <c r="E9" s="17"/>
      <c r="F9" s="17"/>
      <c r="G9" s="1">
        <v>-15</v>
      </c>
      <c r="H9" s="16">
        <v>-1305</v>
      </c>
    </row>
    <row r="10" spans="1:8" ht="15">
      <c r="A10" s="28" t="s">
        <v>28</v>
      </c>
      <c r="B10" s="16">
        <v>3003.06</v>
      </c>
      <c r="C10" s="17">
        <v>43134</v>
      </c>
      <c r="D10" s="17">
        <v>43126</v>
      </c>
      <c r="E10" s="17"/>
      <c r="F10" s="17"/>
      <c r="G10" s="1">
        <v>-8</v>
      </c>
      <c r="H10" s="16">
        <v>-24024.48</v>
      </c>
    </row>
    <row r="11" spans="1:8" ht="15">
      <c r="A11" s="28" t="s">
        <v>29</v>
      </c>
      <c r="B11" s="16">
        <v>178.75</v>
      </c>
      <c r="C11" s="17">
        <v>43160</v>
      </c>
      <c r="D11" s="17">
        <v>43160</v>
      </c>
      <c r="E11" s="17"/>
      <c r="F11" s="17"/>
      <c r="G11" s="1">
        <v>0</v>
      </c>
      <c r="H11" s="16">
        <v>0</v>
      </c>
    </row>
    <row r="12" spans="1:8" ht="15">
      <c r="A12" s="28" t="s">
        <v>30</v>
      </c>
      <c r="B12" s="16">
        <v>240</v>
      </c>
      <c r="C12" s="17">
        <v>43183</v>
      </c>
      <c r="D12" s="17">
        <v>43160</v>
      </c>
      <c r="E12" s="17"/>
      <c r="F12" s="17"/>
      <c r="G12" s="1">
        <v>-23</v>
      </c>
      <c r="H12" s="16">
        <v>-5520</v>
      </c>
    </row>
    <row r="13" spans="1:8" ht="15">
      <c r="A13" s="28" t="s">
        <v>31</v>
      </c>
      <c r="B13" s="16">
        <v>1800</v>
      </c>
      <c r="C13" s="17">
        <v>43152</v>
      </c>
      <c r="D13" s="17">
        <v>43160</v>
      </c>
      <c r="E13" s="17"/>
      <c r="F13" s="17"/>
      <c r="G13" s="1">
        <v>8</v>
      </c>
      <c r="H13" s="16">
        <v>14400</v>
      </c>
    </row>
    <row r="14" spans="1:8" ht="15">
      <c r="A14" s="28" t="s">
        <v>32</v>
      </c>
      <c r="B14" s="16">
        <v>180.65</v>
      </c>
      <c r="C14" s="17">
        <v>43187</v>
      </c>
      <c r="D14" s="17">
        <v>43160</v>
      </c>
      <c r="E14" s="17"/>
      <c r="F14" s="17"/>
      <c r="G14" s="1">
        <v>-27</v>
      </c>
      <c r="H14" s="16">
        <v>-4877.55</v>
      </c>
    </row>
    <row r="15" spans="1:8" ht="15">
      <c r="A15" s="28" t="s">
        <v>33</v>
      </c>
      <c r="B15" s="16">
        <v>380</v>
      </c>
      <c r="C15" s="17">
        <v>43160</v>
      </c>
      <c r="D15" s="17">
        <v>43160</v>
      </c>
      <c r="E15" s="17"/>
      <c r="F15" s="17"/>
      <c r="G15" s="1">
        <v>0</v>
      </c>
      <c r="H15" s="16">
        <v>0</v>
      </c>
    </row>
    <row r="16" spans="1:8" ht="15">
      <c r="A16" s="28" t="s">
        <v>34</v>
      </c>
      <c r="B16" s="16">
        <v>4.72</v>
      </c>
      <c r="C16" s="17">
        <v>43160</v>
      </c>
      <c r="D16" s="17">
        <v>43160</v>
      </c>
      <c r="E16" s="17"/>
      <c r="F16" s="17"/>
      <c r="G16" s="1">
        <v>0</v>
      </c>
      <c r="H16" s="16">
        <v>0</v>
      </c>
    </row>
    <row r="17" spans="1:8" ht="15">
      <c r="A17" s="28" t="s">
        <v>35</v>
      </c>
      <c r="B17" s="16">
        <v>160</v>
      </c>
      <c r="C17" s="17">
        <v>43163</v>
      </c>
      <c r="D17" s="17">
        <v>43160</v>
      </c>
      <c r="E17" s="17"/>
      <c r="F17" s="17"/>
      <c r="G17" s="1">
        <v>-3</v>
      </c>
      <c r="H17" s="16">
        <v>-480</v>
      </c>
    </row>
    <row r="18" spans="1:8" ht="15">
      <c r="A18" s="28" t="s">
        <v>36</v>
      </c>
      <c r="B18" s="16">
        <v>480</v>
      </c>
      <c r="C18" s="17">
        <v>43163</v>
      </c>
      <c r="D18" s="17">
        <v>43160</v>
      </c>
      <c r="E18" s="17"/>
      <c r="F18" s="17"/>
      <c r="G18" s="1">
        <v>-3</v>
      </c>
      <c r="H18" s="16">
        <v>-1440</v>
      </c>
    </row>
    <row r="19" spans="1:8" ht="15">
      <c r="A19" s="28" t="s">
        <v>37</v>
      </c>
      <c r="B19" s="16">
        <v>560</v>
      </c>
      <c r="C19" s="17">
        <v>43184</v>
      </c>
      <c r="D19" s="17">
        <v>43160</v>
      </c>
      <c r="E19" s="17"/>
      <c r="F19" s="17"/>
      <c r="G19" s="1">
        <v>-24</v>
      </c>
      <c r="H19" s="16">
        <v>-13440</v>
      </c>
    </row>
    <row r="20" spans="1:8" ht="15">
      <c r="A20" s="28" t="s">
        <v>38</v>
      </c>
      <c r="B20" s="16">
        <v>1470</v>
      </c>
      <c r="C20" s="17">
        <v>43184</v>
      </c>
      <c r="D20" s="17">
        <v>43160</v>
      </c>
      <c r="E20" s="17"/>
      <c r="F20" s="17"/>
      <c r="G20" s="1">
        <v>-24</v>
      </c>
      <c r="H20" s="16">
        <v>-35280</v>
      </c>
    </row>
    <row r="21" spans="1:8" ht="15">
      <c r="A21" s="28" t="s">
        <v>39</v>
      </c>
      <c r="B21" s="16">
        <v>440</v>
      </c>
      <c r="C21" s="17">
        <v>43184</v>
      </c>
      <c r="D21" s="17">
        <v>43160</v>
      </c>
      <c r="E21" s="17"/>
      <c r="F21" s="17"/>
      <c r="G21" s="1">
        <v>-24</v>
      </c>
      <c r="H21" s="16">
        <v>-10560</v>
      </c>
    </row>
    <row r="22" spans="1:8" ht="15">
      <c r="A22" s="28" t="s">
        <v>40</v>
      </c>
      <c r="B22" s="16">
        <v>809.09</v>
      </c>
      <c r="C22" s="17">
        <v>43184</v>
      </c>
      <c r="D22" s="17">
        <v>43160</v>
      </c>
      <c r="E22" s="17"/>
      <c r="F22" s="17"/>
      <c r="G22" s="1">
        <v>-24</v>
      </c>
      <c r="H22" s="16">
        <v>-19418.16</v>
      </c>
    </row>
    <row r="23" spans="1:8" ht="15">
      <c r="A23" s="28" t="s">
        <v>41</v>
      </c>
      <c r="B23" s="16">
        <v>684</v>
      </c>
      <c r="C23" s="17">
        <v>43190</v>
      </c>
      <c r="D23" s="17">
        <v>43160</v>
      </c>
      <c r="E23" s="17"/>
      <c r="F23" s="17"/>
      <c r="G23" s="1">
        <v>-30</v>
      </c>
      <c r="H23" s="16">
        <v>-20520</v>
      </c>
    </row>
    <row r="24" spans="1:8" ht="15">
      <c r="A24" s="28" t="s">
        <v>42</v>
      </c>
      <c r="B24" s="16">
        <v>7.99</v>
      </c>
      <c r="C24" s="17">
        <v>43190</v>
      </c>
      <c r="D24" s="17">
        <v>43160</v>
      </c>
      <c r="E24" s="17"/>
      <c r="F24" s="17"/>
      <c r="G24" s="1">
        <v>-30</v>
      </c>
      <c r="H24" s="16">
        <v>-239.7</v>
      </c>
    </row>
    <row r="25" spans="1:8" ht="15">
      <c r="A25" s="28" t="s">
        <v>43</v>
      </c>
      <c r="B25" s="16">
        <v>130</v>
      </c>
      <c r="C25" s="17">
        <v>43190</v>
      </c>
      <c r="D25" s="17">
        <v>43160</v>
      </c>
      <c r="E25" s="17"/>
      <c r="F25" s="17"/>
      <c r="G25" s="1">
        <v>-30</v>
      </c>
      <c r="H25" s="16">
        <v>-3900</v>
      </c>
    </row>
    <row r="26" spans="1:8" ht="15">
      <c r="A26" s="28" t="s">
        <v>44</v>
      </c>
      <c r="B26" s="16">
        <v>10348</v>
      </c>
      <c r="C26" s="17">
        <v>43215</v>
      </c>
      <c r="D26" s="17">
        <v>43185</v>
      </c>
      <c r="E26" s="17"/>
      <c r="F26" s="17"/>
      <c r="G26" s="1">
        <v>-30</v>
      </c>
      <c r="H26" s="16">
        <v>-310440</v>
      </c>
    </row>
    <row r="27" spans="1:8" ht="15">
      <c r="A27" s="28" t="s">
        <v>45</v>
      </c>
      <c r="B27" s="16">
        <v>626.5</v>
      </c>
      <c r="C27" s="17">
        <v>43215</v>
      </c>
      <c r="D27" s="17">
        <v>43185</v>
      </c>
      <c r="E27" s="17"/>
      <c r="F27" s="17"/>
      <c r="G27" s="1">
        <v>-30</v>
      </c>
      <c r="H27" s="16">
        <v>-18795</v>
      </c>
    </row>
    <row r="28" spans="1:8" ht="15">
      <c r="A28" s="28" t="s">
        <v>46</v>
      </c>
      <c r="B28" s="16">
        <v>241.92</v>
      </c>
      <c r="C28" s="17">
        <v>43215</v>
      </c>
      <c r="D28" s="17">
        <v>43185</v>
      </c>
      <c r="E28" s="17"/>
      <c r="F28" s="17"/>
      <c r="G28" s="1">
        <v>-30</v>
      </c>
      <c r="H28" s="16">
        <v>-7257.6</v>
      </c>
    </row>
    <row r="29" spans="1:8" ht="15">
      <c r="A29" s="28" t="s">
        <v>47</v>
      </c>
      <c r="B29" s="16">
        <v>819</v>
      </c>
      <c r="C29" s="17">
        <v>43215</v>
      </c>
      <c r="D29" s="17">
        <v>43185</v>
      </c>
      <c r="E29" s="17"/>
      <c r="F29" s="17"/>
      <c r="G29" s="1">
        <v>-30</v>
      </c>
      <c r="H29" s="16">
        <v>-24570</v>
      </c>
    </row>
    <row r="30" spans="1:8" ht="15">
      <c r="A30" s="28" t="s">
        <v>48</v>
      </c>
      <c r="B30" s="16">
        <v>2604.4</v>
      </c>
      <c r="C30" s="17">
        <v>43215</v>
      </c>
      <c r="D30" s="17">
        <v>43185</v>
      </c>
      <c r="E30" s="17"/>
      <c r="F30" s="17"/>
      <c r="G30" s="1">
        <v>-30</v>
      </c>
      <c r="H30" s="16">
        <v>-78132</v>
      </c>
    </row>
    <row r="31" spans="1:8" ht="15">
      <c r="A31" s="28" t="s">
        <v>134</v>
      </c>
      <c r="B31" s="16">
        <v>4070.2</v>
      </c>
      <c r="C31" s="17">
        <v>43173</v>
      </c>
      <c r="D31" s="17">
        <v>43160</v>
      </c>
      <c r="E31" s="17"/>
      <c r="F31" s="17"/>
      <c r="G31" s="1">
        <v>-13</v>
      </c>
      <c r="H31" s="16">
        <v>-52912.6</v>
      </c>
    </row>
    <row r="32" spans="1:8" ht="15">
      <c r="A32" s="28" t="s">
        <v>135</v>
      </c>
      <c r="B32" s="16">
        <v>1654</v>
      </c>
      <c r="C32" s="17">
        <v>43190</v>
      </c>
      <c r="D32" s="17">
        <v>43160</v>
      </c>
      <c r="E32" s="17"/>
      <c r="F32" s="17"/>
      <c r="G32" s="1">
        <v>-30</v>
      </c>
      <c r="H32" s="16">
        <v>-49620</v>
      </c>
    </row>
    <row r="33" spans="1:8" ht="15">
      <c r="A33" s="28" t="s">
        <v>136</v>
      </c>
      <c r="B33" s="16">
        <v>627</v>
      </c>
      <c r="C33" s="17">
        <v>43176</v>
      </c>
      <c r="D33" s="17">
        <v>43160</v>
      </c>
      <c r="E33" s="17"/>
      <c r="F33" s="17"/>
      <c r="G33" s="1">
        <v>-16</v>
      </c>
      <c r="H33" s="16">
        <v>-10032</v>
      </c>
    </row>
    <row r="34" spans="1:8" ht="15">
      <c r="A34" s="28" t="s">
        <v>137</v>
      </c>
      <c r="B34" s="16">
        <v>3071</v>
      </c>
      <c r="C34" s="17">
        <v>43187</v>
      </c>
      <c r="D34" s="17">
        <v>43185</v>
      </c>
      <c r="E34" s="17"/>
      <c r="F34" s="17"/>
      <c r="G34" s="1">
        <v>-2</v>
      </c>
      <c r="H34" s="16">
        <v>-6142</v>
      </c>
    </row>
    <row r="35" spans="1:8" ht="15">
      <c r="A35" s="28" t="s">
        <v>138</v>
      </c>
      <c r="B35" s="16">
        <v>2464</v>
      </c>
      <c r="C35" s="17">
        <v>43212</v>
      </c>
      <c r="D35" s="17">
        <v>43185</v>
      </c>
      <c r="E35" s="17"/>
      <c r="F35" s="17"/>
      <c r="G35" s="1">
        <v>-27</v>
      </c>
      <c r="H35" s="16">
        <v>-66528</v>
      </c>
    </row>
    <row r="36" spans="1:8" ht="15">
      <c r="A36" s="28" t="s">
        <v>139</v>
      </c>
      <c r="B36" s="16">
        <v>821.25</v>
      </c>
      <c r="C36" s="17">
        <v>43187</v>
      </c>
      <c r="D36" s="17">
        <v>43185</v>
      </c>
      <c r="E36" s="17"/>
      <c r="F36" s="17"/>
      <c r="G36" s="1">
        <v>-2</v>
      </c>
      <c r="H36" s="16">
        <v>-1642.5</v>
      </c>
    </row>
    <row r="37" spans="1:8" ht="15">
      <c r="A37" s="28" t="s">
        <v>140</v>
      </c>
      <c r="B37" s="16">
        <v>680</v>
      </c>
      <c r="C37" s="17">
        <v>43210</v>
      </c>
      <c r="D37" s="17">
        <v>43185</v>
      </c>
      <c r="E37" s="17"/>
      <c r="F37" s="17"/>
      <c r="G37" s="1">
        <v>-25</v>
      </c>
      <c r="H37" s="16">
        <v>-17000</v>
      </c>
    </row>
    <row r="38" spans="1:8" ht="15">
      <c r="A38" s="28"/>
      <c r="B38" s="16"/>
      <c r="C38" s="17"/>
      <c r="D38" s="17"/>
      <c r="E38" s="17"/>
      <c r="F38" s="17"/>
      <c r="G38" s="1">
        <v>0</v>
      </c>
      <c r="H38" s="16">
        <v>0</v>
      </c>
    </row>
    <row r="39" spans="1:8" ht="15">
      <c r="A39" s="28"/>
      <c r="B39" s="16"/>
      <c r="C39" s="17"/>
      <c r="D39" s="17"/>
      <c r="E39" s="17"/>
      <c r="F39" s="17"/>
      <c r="G39" s="1">
        <f aca="true" t="shared" si="0" ref="G39:G68">D39-C39-(F39-E39)</f>
        <v>0</v>
      </c>
      <c r="H39" s="16">
        <f aca="true" t="shared" si="1" ref="H39:H68">B39*G39</f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9">
      <selection activeCell="O23" sqref="O23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v>34723.35</v>
      </c>
      <c r="C1">
        <v>43</v>
      </c>
      <c r="G1" s="20">
        <v>-20.002</v>
      </c>
      <c r="H1" s="19">
        <v>-694536.36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141</v>
      </c>
      <c r="B4" s="16">
        <v>889.35</v>
      </c>
      <c r="C4" s="17">
        <v>43231</v>
      </c>
      <c r="D4" s="17">
        <v>43213</v>
      </c>
      <c r="E4" s="17"/>
      <c r="F4" s="17"/>
      <c r="G4" s="1">
        <v>-18</v>
      </c>
      <c r="H4" s="16">
        <v>-16008.3</v>
      </c>
    </row>
    <row r="5" spans="1:8" ht="15">
      <c r="A5" s="28" t="s">
        <v>142</v>
      </c>
      <c r="B5" s="16">
        <v>521.88</v>
      </c>
      <c r="C5" s="17">
        <v>43231</v>
      </c>
      <c r="D5" s="17">
        <v>43213</v>
      </c>
      <c r="E5" s="17"/>
      <c r="F5" s="17"/>
      <c r="G5" s="1">
        <v>-18</v>
      </c>
      <c r="H5" s="16">
        <v>-9393.84</v>
      </c>
    </row>
    <row r="6" spans="1:8" ht="15">
      <c r="A6" s="28" t="s">
        <v>143</v>
      </c>
      <c r="B6" s="16">
        <v>706.71</v>
      </c>
      <c r="C6" s="17">
        <v>43231</v>
      </c>
      <c r="D6" s="17">
        <v>43213</v>
      </c>
      <c r="E6" s="17"/>
      <c r="F6" s="17"/>
      <c r="G6" s="1">
        <v>-18</v>
      </c>
      <c r="H6" s="16">
        <v>-12720.78</v>
      </c>
    </row>
    <row r="7" spans="1:8" ht="15">
      <c r="A7" s="28" t="s">
        <v>144</v>
      </c>
      <c r="B7" s="16">
        <v>600.18</v>
      </c>
      <c r="C7" s="17">
        <v>43231</v>
      </c>
      <c r="D7" s="17">
        <v>43213</v>
      </c>
      <c r="E7" s="17"/>
      <c r="F7" s="17"/>
      <c r="G7" s="1">
        <v>-18</v>
      </c>
      <c r="H7" s="16">
        <v>-10803.24</v>
      </c>
    </row>
    <row r="8" spans="1:8" ht="15">
      <c r="A8" s="28" t="s">
        <v>145</v>
      </c>
      <c r="B8" s="16">
        <v>288.74</v>
      </c>
      <c r="C8" s="17">
        <v>43231</v>
      </c>
      <c r="D8" s="17">
        <v>43213</v>
      </c>
      <c r="E8" s="17"/>
      <c r="F8" s="17"/>
      <c r="G8" s="1">
        <v>-18</v>
      </c>
      <c r="H8" s="16">
        <v>-5197.32</v>
      </c>
    </row>
    <row r="9" spans="1:8" ht="15">
      <c r="A9" s="28" t="s">
        <v>146</v>
      </c>
      <c r="B9" s="16">
        <v>580.71</v>
      </c>
      <c r="C9" s="17">
        <v>43231</v>
      </c>
      <c r="D9" s="17">
        <v>43213</v>
      </c>
      <c r="E9" s="17"/>
      <c r="F9" s="17"/>
      <c r="G9" s="1">
        <v>-18</v>
      </c>
      <c r="H9" s="16">
        <v>-10452.78</v>
      </c>
    </row>
    <row r="10" spans="1:8" ht="15">
      <c r="A10" s="28" t="s">
        <v>147</v>
      </c>
      <c r="B10" s="16">
        <v>481.7</v>
      </c>
      <c r="C10" s="17">
        <v>43231</v>
      </c>
      <c r="D10" s="17">
        <v>43213</v>
      </c>
      <c r="E10" s="17"/>
      <c r="F10" s="17"/>
      <c r="G10" s="1">
        <v>-18</v>
      </c>
      <c r="H10" s="16">
        <v>-8670.6</v>
      </c>
    </row>
    <row r="11" spans="1:8" ht="15">
      <c r="A11" s="28" t="s">
        <v>148</v>
      </c>
      <c r="B11" s="16">
        <v>955.22</v>
      </c>
      <c r="C11" s="17">
        <v>43233</v>
      </c>
      <c r="D11" s="17">
        <v>43213</v>
      </c>
      <c r="E11" s="17"/>
      <c r="F11" s="17"/>
      <c r="G11" s="1">
        <v>-20</v>
      </c>
      <c r="H11" s="16">
        <v>-19104.4</v>
      </c>
    </row>
    <row r="12" spans="1:8" ht="15">
      <c r="A12" s="28" t="s">
        <v>149</v>
      </c>
      <c r="B12" s="16">
        <v>305.07</v>
      </c>
      <c r="C12" s="17">
        <v>43229</v>
      </c>
      <c r="D12" s="17">
        <v>43213</v>
      </c>
      <c r="E12" s="17"/>
      <c r="F12" s="17"/>
      <c r="G12" s="1">
        <v>-16</v>
      </c>
      <c r="H12" s="16">
        <v>-4881.12</v>
      </c>
    </row>
    <row r="13" spans="1:8" ht="15">
      <c r="A13" s="28" t="s">
        <v>150</v>
      </c>
      <c r="B13" s="16">
        <v>246.21</v>
      </c>
      <c r="C13" s="17">
        <v>43229</v>
      </c>
      <c r="D13" s="17">
        <v>43213</v>
      </c>
      <c r="E13" s="17"/>
      <c r="F13" s="17"/>
      <c r="G13" s="1">
        <v>-16</v>
      </c>
      <c r="H13" s="16">
        <v>-3939.36</v>
      </c>
    </row>
    <row r="14" spans="1:8" ht="15">
      <c r="A14" s="28" t="s">
        <v>151</v>
      </c>
      <c r="B14" s="16">
        <v>2211.15</v>
      </c>
      <c r="C14" s="17">
        <v>43233</v>
      </c>
      <c r="D14" s="17">
        <v>43213</v>
      </c>
      <c r="E14" s="17"/>
      <c r="F14" s="17"/>
      <c r="G14" s="1">
        <v>-20</v>
      </c>
      <c r="H14" s="16">
        <v>-44223</v>
      </c>
    </row>
    <row r="15" spans="1:8" ht="15">
      <c r="A15" s="28" t="s">
        <v>152</v>
      </c>
      <c r="B15" s="16">
        <v>2692.88</v>
      </c>
      <c r="C15" s="17">
        <v>43233</v>
      </c>
      <c r="D15" s="17">
        <v>43213</v>
      </c>
      <c r="E15" s="17"/>
      <c r="F15" s="17"/>
      <c r="G15" s="1">
        <v>-20</v>
      </c>
      <c r="H15" s="16">
        <v>-53857.6</v>
      </c>
    </row>
    <row r="16" spans="1:8" ht="15">
      <c r="A16" s="28" t="s">
        <v>153</v>
      </c>
      <c r="B16" s="16">
        <v>1121</v>
      </c>
      <c r="C16" s="17">
        <v>43229</v>
      </c>
      <c r="D16" s="17">
        <v>43213</v>
      </c>
      <c r="E16" s="17"/>
      <c r="F16" s="17"/>
      <c r="G16" s="1">
        <v>-16</v>
      </c>
      <c r="H16" s="16">
        <v>-17936</v>
      </c>
    </row>
    <row r="17" spans="1:8" ht="15">
      <c r="A17" s="28" t="s">
        <v>154</v>
      </c>
      <c r="B17" s="16">
        <v>3.91</v>
      </c>
      <c r="C17" s="17">
        <v>43233</v>
      </c>
      <c r="D17" s="17">
        <v>43213</v>
      </c>
      <c r="E17" s="17"/>
      <c r="F17" s="17"/>
      <c r="G17" s="1">
        <v>-20</v>
      </c>
      <c r="H17" s="16">
        <v>-78.2</v>
      </c>
    </row>
    <row r="18" spans="1:8" ht="15">
      <c r="A18" s="28" t="s">
        <v>155</v>
      </c>
      <c r="B18" s="16">
        <v>144.18</v>
      </c>
      <c r="C18" s="17">
        <v>43229</v>
      </c>
      <c r="D18" s="17">
        <v>43213</v>
      </c>
      <c r="E18" s="17"/>
      <c r="F18" s="17"/>
      <c r="G18" s="1">
        <v>-16</v>
      </c>
      <c r="H18" s="16">
        <v>-2306.88</v>
      </c>
    </row>
    <row r="19" spans="1:8" ht="15">
      <c r="A19" s="28" t="s">
        <v>156</v>
      </c>
      <c r="B19" s="16">
        <v>81.31</v>
      </c>
      <c r="C19" s="17">
        <v>43231</v>
      </c>
      <c r="D19" s="17">
        <v>43213</v>
      </c>
      <c r="E19" s="17"/>
      <c r="F19" s="17"/>
      <c r="G19" s="1">
        <v>-18</v>
      </c>
      <c r="H19" s="16">
        <v>-1463.58</v>
      </c>
    </row>
    <row r="20" spans="1:8" ht="15">
      <c r="A20" s="28" t="s">
        <v>157</v>
      </c>
      <c r="B20" s="16">
        <v>60</v>
      </c>
      <c r="C20" s="17">
        <v>43231</v>
      </c>
      <c r="D20" s="17">
        <v>43213</v>
      </c>
      <c r="E20" s="17"/>
      <c r="F20" s="17"/>
      <c r="G20" s="1">
        <v>-18</v>
      </c>
      <c r="H20" s="16">
        <v>-1080</v>
      </c>
    </row>
    <row r="21" spans="1:8" ht="15">
      <c r="A21" s="28" t="s">
        <v>158</v>
      </c>
      <c r="B21" s="16">
        <v>1950</v>
      </c>
      <c r="C21" s="17">
        <v>43231</v>
      </c>
      <c r="D21" s="17">
        <v>43213</v>
      </c>
      <c r="E21" s="17"/>
      <c r="F21" s="17"/>
      <c r="G21" s="1">
        <v>-18</v>
      </c>
      <c r="H21" s="16">
        <v>-35100</v>
      </c>
    </row>
    <row r="22" spans="1:8" ht="15">
      <c r="A22" s="28" t="s">
        <v>159</v>
      </c>
      <c r="B22" s="16">
        <v>67.6</v>
      </c>
      <c r="C22" s="17">
        <v>43260</v>
      </c>
      <c r="D22" s="17">
        <v>43231</v>
      </c>
      <c r="E22" s="17"/>
      <c r="F22" s="17"/>
      <c r="G22" s="1">
        <v>-29</v>
      </c>
      <c r="H22" s="16">
        <v>-1960.4</v>
      </c>
    </row>
    <row r="23" spans="1:8" ht="15">
      <c r="A23" s="28" t="s">
        <v>160</v>
      </c>
      <c r="B23" s="16">
        <v>300</v>
      </c>
      <c r="C23" s="17">
        <v>43257</v>
      </c>
      <c r="D23" s="17">
        <v>43231</v>
      </c>
      <c r="E23" s="17"/>
      <c r="F23" s="17"/>
      <c r="G23" s="1">
        <v>-26</v>
      </c>
      <c r="H23" s="16">
        <v>-7800</v>
      </c>
    </row>
    <row r="24" spans="1:8" ht="15">
      <c r="A24" s="28" t="s">
        <v>161</v>
      </c>
      <c r="B24" s="16">
        <v>166.5</v>
      </c>
      <c r="C24" s="17">
        <v>43257</v>
      </c>
      <c r="D24" s="17">
        <v>43231</v>
      </c>
      <c r="E24" s="17"/>
      <c r="F24" s="17"/>
      <c r="G24" s="1">
        <v>-26</v>
      </c>
      <c r="H24" s="16">
        <v>-4329</v>
      </c>
    </row>
    <row r="25" spans="1:8" ht="15">
      <c r="A25" s="28" t="s">
        <v>162</v>
      </c>
      <c r="B25" s="16">
        <v>219.17</v>
      </c>
      <c r="C25" s="17">
        <v>43257</v>
      </c>
      <c r="D25" s="17">
        <v>43231</v>
      </c>
      <c r="E25" s="17"/>
      <c r="F25" s="17"/>
      <c r="G25" s="1">
        <v>-26</v>
      </c>
      <c r="H25" s="16">
        <v>-5698.42</v>
      </c>
    </row>
    <row r="26" spans="1:8" ht="15">
      <c r="A26" s="28" t="s">
        <v>163</v>
      </c>
      <c r="B26" s="16">
        <v>344.9</v>
      </c>
      <c r="C26" s="17">
        <v>43260</v>
      </c>
      <c r="D26" s="17">
        <v>43231</v>
      </c>
      <c r="E26" s="17"/>
      <c r="F26" s="17"/>
      <c r="G26" s="1">
        <v>-29</v>
      </c>
      <c r="H26" s="16">
        <v>-10002.1</v>
      </c>
    </row>
    <row r="27" spans="1:8" ht="15">
      <c r="A27" s="28" t="s">
        <v>164</v>
      </c>
      <c r="B27" s="16">
        <v>1658</v>
      </c>
      <c r="C27" s="17">
        <v>43271</v>
      </c>
      <c r="D27" s="17">
        <v>43241</v>
      </c>
      <c r="E27" s="17"/>
      <c r="F27" s="17"/>
      <c r="G27" s="1">
        <v>-30</v>
      </c>
      <c r="H27" s="16">
        <v>-49740</v>
      </c>
    </row>
    <row r="28" spans="1:8" ht="15">
      <c r="A28" s="28" t="s">
        <v>165</v>
      </c>
      <c r="B28" s="16">
        <v>60</v>
      </c>
      <c r="C28" s="17">
        <v>43260</v>
      </c>
      <c r="D28" s="17">
        <v>43241</v>
      </c>
      <c r="E28" s="17"/>
      <c r="F28" s="17"/>
      <c r="G28" s="1">
        <v>-19</v>
      </c>
      <c r="H28" s="16">
        <v>-1140</v>
      </c>
    </row>
    <row r="29" spans="1:8" ht="15">
      <c r="A29" s="28" t="s">
        <v>166</v>
      </c>
      <c r="B29" s="16">
        <v>1406.6</v>
      </c>
      <c r="C29" s="17">
        <v>43271</v>
      </c>
      <c r="D29" s="17">
        <v>43241</v>
      </c>
      <c r="E29" s="17"/>
      <c r="F29" s="17"/>
      <c r="G29" s="1">
        <v>-30</v>
      </c>
      <c r="H29" s="16">
        <v>-42198</v>
      </c>
    </row>
    <row r="30" spans="1:8" ht="15">
      <c r="A30" s="28" t="s">
        <v>167</v>
      </c>
      <c r="B30" s="16">
        <v>357.4</v>
      </c>
      <c r="C30" s="17">
        <v>43271</v>
      </c>
      <c r="D30" s="17">
        <v>43241</v>
      </c>
      <c r="E30" s="17"/>
      <c r="F30" s="17"/>
      <c r="G30" s="1">
        <v>-30</v>
      </c>
      <c r="H30" s="16">
        <v>-10722</v>
      </c>
    </row>
    <row r="31" spans="1:8" ht="15">
      <c r="A31" s="28" t="s">
        <v>168</v>
      </c>
      <c r="B31" s="16">
        <v>1523.9</v>
      </c>
      <c r="C31" s="17">
        <v>43271</v>
      </c>
      <c r="D31" s="17">
        <v>43241</v>
      </c>
      <c r="E31" s="17"/>
      <c r="F31" s="17"/>
      <c r="G31" s="1">
        <v>-30</v>
      </c>
      <c r="H31" s="16">
        <v>-45717</v>
      </c>
    </row>
    <row r="32" spans="1:8" ht="15">
      <c r="A32" s="28" t="s">
        <v>169</v>
      </c>
      <c r="B32" s="16">
        <v>366</v>
      </c>
      <c r="C32" s="17">
        <v>43271</v>
      </c>
      <c r="D32" s="17">
        <v>43241</v>
      </c>
      <c r="E32" s="17"/>
      <c r="F32" s="17"/>
      <c r="G32" s="1">
        <v>-30</v>
      </c>
      <c r="H32" s="16">
        <v>-10980</v>
      </c>
    </row>
    <row r="33" spans="1:8" ht="15">
      <c r="A33" s="28" t="s">
        <v>170</v>
      </c>
      <c r="B33" s="16">
        <v>3136.64</v>
      </c>
      <c r="C33" s="17">
        <v>43294</v>
      </c>
      <c r="D33" s="17">
        <v>43270</v>
      </c>
      <c r="E33" s="17"/>
      <c r="F33" s="17"/>
      <c r="G33" s="1">
        <v>-24</v>
      </c>
      <c r="H33" s="16">
        <v>-75279.36</v>
      </c>
    </row>
    <row r="34" spans="1:8" ht="15">
      <c r="A34" s="28" t="s">
        <v>171</v>
      </c>
      <c r="B34" s="16">
        <v>3136.64</v>
      </c>
      <c r="C34" s="17">
        <v>43294</v>
      </c>
      <c r="D34" s="17">
        <v>43270</v>
      </c>
      <c r="E34" s="17"/>
      <c r="F34" s="17"/>
      <c r="G34" s="1">
        <v>-24</v>
      </c>
      <c r="H34" s="16">
        <v>-75279.36</v>
      </c>
    </row>
    <row r="35" spans="1:8" ht="15">
      <c r="A35" s="28" t="s">
        <v>172</v>
      </c>
      <c r="B35" s="16">
        <v>3136.64</v>
      </c>
      <c r="C35" s="17">
        <v>43294</v>
      </c>
      <c r="D35" s="17">
        <v>43270</v>
      </c>
      <c r="E35" s="17"/>
      <c r="F35" s="17"/>
      <c r="G35" s="1">
        <v>-24</v>
      </c>
      <c r="H35" s="16">
        <v>-75279.36</v>
      </c>
    </row>
    <row r="36" spans="1:8" ht="15">
      <c r="A36" s="28" t="s">
        <v>173</v>
      </c>
      <c r="B36" s="16">
        <v>27.71</v>
      </c>
      <c r="C36" s="17">
        <v>43294</v>
      </c>
      <c r="D36" s="17">
        <v>43270</v>
      </c>
      <c r="E36" s="17"/>
      <c r="F36" s="17"/>
      <c r="G36" s="1">
        <v>-24</v>
      </c>
      <c r="H36" s="16">
        <v>-665.04</v>
      </c>
    </row>
    <row r="37" spans="1:8" ht="15">
      <c r="A37" s="28" t="s">
        <v>174</v>
      </c>
      <c r="B37" s="16">
        <v>10.21</v>
      </c>
      <c r="C37" s="17">
        <v>43282</v>
      </c>
      <c r="D37" s="17">
        <v>43270</v>
      </c>
      <c r="E37" s="17"/>
      <c r="F37" s="17"/>
      <c r="G37" s="1">
        <v>-12</v>
      </c>
      <c r="H37" s="16">
        <v>-122.52</v>
      </c>
    </row>
    <row r="38" spans="1:8" ht="15">
      <c r="A38" s="28" t="s">
        <v>175</v>
      </c>
      <c r="B38" s="16">
        <v>276.94</v>
      </c>
      <c r="C38" s="17">
        <v>43294</v>
      </c>
      <c r="D38" s="17">
        <v>43270</v>
      </c>
      <c r="E38" s="17"/>
      <c r="F38" s="17"/>
      <c r="G38" s="1">
        <v>-24</v>
      </c>
      <c r="H38" s="16">
        <v>-6646.56</v>
      </c>
    </row>
    <row r="39" spans="1:8" ht="15">
      <c r="A39" s="28" t="s">
        <v>49</v>
      </c>
      <c r="B39" s="16">
        <v>144</v>
      </c>
      <c r="C39" s="17">
        <v>43282</v>
      </c>
      <c r="D39" s="17">
        <v>43270</v>
      </c>
      <c r="E39" s="17"/>
      <c r="F39" s="17"/>
      <c r="G39" s="1">
        <v>-12</v>
      </c>
      <c r="H39" s="16">
        <v>-1728</v>
      </c>
    </row>
    <row r="40" spans="1:8" ht="15">
      <c r="A40" s="28" t="s">
        <v>50</v>
      </c>
      <c r="B40" s="16">
        <v>130</v>
      </c>
      <c r="C40" s="17">
        <v>43282</v>
      </c>
      <c r="D40" s="17">
        <v>43270</v>
      </c>
      <c r="E40" s="17"/>
      <c r="F40" s="17"/>
      <c r="G40" s="1">
        <v>-12</v>
      </c>
      <c r="H40" s="16">
        <v>-1560</v>
      </c>
    </row>
    <row r="41" spans="1:8" ht="15">
      <c r="A41" s="28" t="s">
        <v>51</v>
      </c>
      <c r="B41" s="16">
        <v>5.7</v>
      </c>
      <c r="C41" s="17">
        <v>43282</v>
      </c>
      <c r="D41" s="17">
        <v>43270</v>
      </c>
      <c r="E41" s="17"/>
      <c r="F41" s="17"/>
      <c r="G41" s="1">
        <v>-12</v>
      </c>
      <c r="H41" s="16">
        <v>-68.4</v>
      </c>
    </row>
    <row r="42" spans="1:8" ht="15">
      <c r="A42" s="28" t="s">
        <v>52</v>
      </c>
      <c r="B42" s="16">
        <v>297.66</v>
      </c>
      <c r="C42" s="17">
        <v>43294</v>
      </c>
      <c r="D42" s="17">
        <v>43270</v>
      </c>
      <c r="E42" s="17"/>
      <c r="F42" s="17"/>
      <c r="G42" s="1">
        <v>-24</v>
      </c>
      <c r="H42" s="16">
        <v>-7143.84</v>
      </c>
    </row>
    <row r="43" spans="1:8" ht="15">
      <c r="A43" s="28" t="s">
        <v>53</v>
      </c>
      <c r="B43" s="16">
        <v>100</v>
      </c>
      <c r="C43" s="17">
        <v>43280</v>
      </c>
      <c r="D43" s="17">
        <v>43270</v>
      </c>
      <c r="E43" s="17"/>
      <c r="F43" s="17"/>
      <c r="G43" s="1">
        <v>-10</v>
      </c>
      <c r="H43" s="16">
        <v>-1000</v>
      </c>
    </row>
    <row r="44" spans="1:8" ht="15">
      <c r="A44" s="28" t="s">
        <v>131</v>
      </c>
      <c r="B44" s="16">
        <v>565</v>
      </c>
      <c r="C44" s="17">
        <v>43217</v>
      </c>
      <c r="D44" s="17">
        <v>43213</v>
      </c>
      <c r="E44" s="17"/>
      <c r="F44" s="17"/>
      <c r="G44" s="1">
        <v>-4</v>
      </c>
      <c r="H44" s="16">
        <v>-2260</v>
      </c>
    </row>
    <row r="45" spans="1:8" ht="15">
      <c r="A45" s="28" t="s">
        <v>132</v>
      </c>
      <c r="B45" s="16">
        <v>496.2</v>
      </c>
      <c r="C45" s="17">
        <v>43213</v>
      </c>
      <c r="D45" s="17">
        <v>43213</v>
      </c>
      <c r="E45" s="17"/>
      <c r="F45" s="17"/>
      <c r="G45" s="1">
        <v>0</v>
      </c>
      <c r="H45" s="16">
        <v>0</v>
      </c>
    </row>
    <row r="46" spans="1:8" ht="15">
      <c r="A46" s="28" t="s">
        <v>133</v>
      </c>
      <c r="B46" s="16">
        <v>2949.74</v>
      </c>
      <c r="C46" s="17">
        <v>43213</v>
      </c>
      <c r="D46" s="17">
        <v>43213</v>
      </c>
      <c r="E46" s="17"/>
      <c r="F46" s="17"/>
      <c r="G46" s="1">
        <v>0</v>
      </c>
      <c r="H46" s="16">
        <v>0</v>
      </c>
    </row>
    <row r="47" spans="1:8" ht="15">
      <c r="A47" s="28"/>
      <c r="B47" s="16"/>
      <c r="C47" s="17"/>
      <c r="D47" s="17"/>
      <c r="E47" s="17"/>
      <c r="F47" s="17"/>
      <c r="G47" s="1">
        <v>0</v>
      </c>
      <c r="H47" s="16">
        <v>0</v>
      </c>
    </row>
    <row r="48" spans="1:8" ht="15">
      <c r="A48" s="28"/>
      <c r="B48" s="16"/>
      <c r="C48" s="17"/>
      <c r="D48" s="17"/>
      <c r="E48" s="17"/>
      <c r="F48" s="17"/>
      <c r="G48" s="1">
        <f aca="true" t="shared" si="0" ref="G48:G67">D48-C48-(F48-E48)</f>
        <v>0</v>
      </c>
      <c r="H48" s="16">
        <f aca="true" t="shared" si="1" ref="H48:H67">B48*G48</f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aca="true" t="shared" si="2" ref="G68:G131">D68-C68-(F68-E68)</f>
        <v>0</v>
      </c>
      <c r="H68" s="16">
        <f aca="true" t="shared" si="3" ref="H68:H131">B68*G68</f>
        <v>0</v>
      </c>
    </row>
    <row r="69" spans="1:8" ht="15">
      <c r="A69" s="28"/>
      <c r="B69" s="16"/>
      <c r="C69" s="17"/>
      <c r="D69" s="17"/>
      <c r="E69" s="17"/>
      <c r="F69" s="17"/>
      <c r="G69" s="1">
        <f t="shared" si="2"/>
        <v>0</v>
      </c>
      <c r="H69" s="16">
        <f t="shared" si="3"/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aca="true" t="shared" si="4" ref="G132:G195">D132-C132-(F132-E132)</f>
        <v>0</v>
      </c>
      <c r="H132" s="16">
        <f aca="true" t="shared" si="5" ref="H132:H195">B132*G132</f>
        <v>0</v>
      </c>
    </row>
    <row r="133" spans="1:8" ht="15">
      <c r="A133" s="28"/>
      <c r="B133" s="16"/>
      <c r="C133" s="17"/>
      <c r="D133" s="17"/>
      <c r="E133" s="17"/>
      <c r="F133" s="17"/>
      <c r="G133" s="1">
        <f t="shared" si="4"/>
        <v>0</v>
      </c>
      <c r="H133" s="16">
        <f t="shared" si="5"/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 customHeight="1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8"/>
      <c r="D194" s="18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aca="true" t="shared" si="6" ref="G196:G202">D196-C196-(F196-E196)</f>
        <v>0</v>
      </c>
      <c r="H196" s="16">
        <f aca="true" t="shared" si="7" ref="H196:H202">B196*G196</f>
        <v>0</v>
      </c>
    </row>
    <row r="197" spans="1:8" ht="15">
      <c r="A197" s="28"/>
      <c r="B197" s="16"/>
      <c r="C197" s="17"/>
      <c r="D197" s="17"/>
      <c r="E197" s="17"/>
      <c r="F197" s="17"/>
      <c r="G197" s="1">
        <f t="shared" si="6"/>
        <v>0</v>
      </c>
      <c r="H197" s="16">
        <f t="shared" si="7"/>
        <v>0</v>
      </c>
    </row>
    <row r="198" spans="1:8" ht="15">
      <c r="A198" s="28"/>
      <c r="B198" s="16"/>
      <c r="C198" s="18"/>
      <c r="D198" s="18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7"/>
      <c r="D199" s="17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8"/>
      <c r="D202" s="18"/>
      <c r="E202" s="17"/>
      <c r="F202" s="17"/>
      <c r="G202" s="1">
        <f t="shared" si="6"/>
        <v>0</v>
      </c>
      <c r="H202" s="16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v>26552.89</v>
      </c>
      <c r="C1">
        <v>23</v>
      </c>
      <c r="G1" s="20">
        <v>-12.691</v>
      </c>
      <c r="H1" s="19">
        <v>-336971.22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54</v>
      </c>
      <c r="B4" s="16">
        <v>241.92</v>
      </c>
      <c r="C4" s="17">
        <v>43313</v>
      </c>
      <c r="D4" s="17">
        <v>43285</v>
      </c>
      <c r="E4" s="17"/>
      <c r="F4" s="17"/>
      <c r="G4" s="1">
        <v>-28</v>
      </c>
      <c r="H4" s="16">
        <v>-6773.76</v>
      </c>
    </row>
    <row r="5" spans="1:8" ht="15">
      <c r="A5" s="28" t="s">
        <v>55</v>
      </c>
      <c r="B5" s="16">
        <v>385.82</v>
      </c>
      <c r="C5" s="17">
        <v>43313</v>
      </c>
      <c r="D5" s="17">
        <v>43285</v>
      </c>
      <c r="E5" s="17"/>
      <c r="F5" s="17"/>
      <c r="G5" s="1">
        <v>-28</v>
      </c>
      <c r="H5" s="16">
        <v>-10802.96</v>
      </c>
    </row>
    <row r="6" spans="1:8" ht="15">
      <c r="A6" s="28" t="s">
        <v>56</v>
      </c>
      <c r="B6" s="16">
        <v>360</v>
      </c>
      <c r="C6" s="17">
        <v>43315</v>
      </c>
      <c r="D6" s="17">
        <v>43285</v>
      </c>
      <c r="E6" s="17"/>
      <c r="F6" s="17"/>
      <c r="G6" s="1">
        <v>-30</v>
      </c>
      <c r="H6" s="16">
        <v>-10800</v>
      </c>
    </row>
    <row r="7" spans="1:8" ht="15">
      <c r="A7" s="28" t="s">
        <v>57</v>
      </c>
      <c r="B7" s="16">
        <v>408</v>
      </c>
      <c r="C7" s="17">
        <v>43315</v>
      </c>
      <c r="D7" s="17">
        <v>43285</v>
      </c>
      <c r="E7" s="17"/>
      <c r="F7" s="17"/>
      <c r="G7" s="1">
        <v>-30</v>
      </c>
      <c r="H7" s="16">
        <v>-12240</v>
      </c>
    </row>
    <row r="8" spans="1:8" ht="15">
      <c r="A8" s="28" t="s">
        <v>126</v>
      </c>
      <c r="B8" s="16">
        <v>8972.84</v>
      </c>
      <c r="C8" s="17">
        <v>43312</v>
      </c>
      <c r="D8" s="17">
        <v>43300</v>
      </c>
      <c r="E8" s="17"/>
      <c r="F8" s="17"/>
      <c r="G8" s="1">
        <v>-12</v>
      </c>
      <c r="H8" s="16">
        <v>-107674.08</v>
      </c>
    </row>
    <row r="9" spans="1:8" ht="15">
      <c r="A9" s="28" t="s">
        <v>58</v>
      </c>
      <c r="B9" s="16">
        <v>3136.64</v>
      </c>
      <c r="C9" s="17">
        <v>43312</v>
      </c>
      <c r="D9" s="17">
        <v>43300</v>
      </c>
      <c r="E9" s="17"/>
      <c r="F9" s="17"/>
      <c r="G9" s="1">
        <v>-12</v>
      </c>
      <c r="H9" s="16">
        <v>-37639.68</v>
      </c>
    </row>
    <row r="10" spans="1:8" ht="15">
      <c r="A10" s="28" t="s">
        <v>59</v>
      </c>
      <c r="B10" s="16">
        <v>3136.64</v>
      </c>
      <c r="C10" s="17">
        <v>43312</v>
      </c>
      <c r="D10" s="17">
        <v>43300</v>
      </c>
      <c r="E10" s="17"/>
      <c r="F10" s="17"/>
      <c r="G10" s="1">
        <v>-12</v>
      </c>
      <c r="H10" s="16">
        <v>-37639.68</v>
      </c>
    </row>
    <row r="11" spans="1:8" ht="15">
      <c r="A11" s="28" t="s">
        <v>60</v>
      </c>
      <c r="B11" s="16">
        <v>3136.64</v>
      </c>
      <c r="C11" s="17">
        <v>43312</v>
      </c>
      <c r="D11" s="17">
        <v>43300</v>
      </c>
      <c r="E11" s="17"/>
      <c r="F11" s="17"/>
      <c r="G11" s="1">
        <v>-12</v>
      </c>
      <c r="H11" s="16">
        <v>-37639.68</v>
      </c>
    </row>
    <row r="12" spans="1:8" ht="15">
      <c r="A12" s="28" t="s">
        <v>61</v>
      </c>
      <c r="B12" s="16">
        <v>594.64</v>
      </c>
      <c r="C12" s="17">
        <v>43315</v>
      </c>
      <c r="D12" s="17">
        <v>43300</v>
      </c>
      <c r="E12" s="17"/>
      <c r="F12" s="17"/>
      <c r="G12" s="1">
        <v>-15</v>
      </c>
      <c r="H12" s="16">
        <v>-8919.6</v>
      </c>
    </row>
    <row r="13" spans="1:8" ht="15">
      <c r="A13" s="28" t="s">
        <v>62</v>
      </c>
      <c r="B13" s="16">
        <v>721.31</v>
      </c>
      <c r="C13" s="17">
        <v>43323</v>
      </c>
      <c r="D13" s="17">
        <v>43369</v>
      </c>
      <c r="E13" s="17"/>
      <c r="F13" s="17"/>
      <c r="G13" s="1">
        <v>46</v>
      </c>
      <c r="H13" s="16">
        <v>33180.26</v>
      </c>
    </row>
    <row r="14" spans="1:8" ht="15">
      <c r="A14" s="28" t="s">
        <v>63</v>
      </c>
      <c r="B14" s="16">
        <v>130</v>
      </c>
      <c r="C14" s="17">
        <v>43372</v>
      </c>
      <c r="D14" s="17">
        <v>43369</v>
      </c>
      <c r="E14" s="17"/>
      <c r="F14" s="17"/>
      <c r="G14" s="1">
        <v>-3</v>
      </c>
      <c r="H14" s="16">
        <v>-390</v>
      </c>
    </row>
    <row r="15" spans="1:8" ht="15">
      <c r="A15" s="28" t="s">
        <v>64</v>
      </c>
      <c r="B15" s="16">
        <v>60</v>
      </c>
      <c r="C15" s="17">
        <v>43377</v>
      </c>
      <c r="D15" s="17">
        <v>43369</v>
      </c>
      <c r="E15" s="17"/>
      <c r="F15" s="17"/>
      <c r="G15" s="1">
        <v>-8</v>
      </c>
      <c r="H15" s="16">
        <v>-480</v>
      </c>
    </row>
    <row r="16" spans="1:8" ht="15">
      <c r="A16" s="28" t="s">
        <v>65</v>
      </c>
      <c r="B16" s="16">
        <v>403.62</v>
      </c>
      <c r="C16" s="17">
        <v>43378</v>
      </c>
      <c r="D16" s="17">
        <v>43369</v>
      </c>
      <c r="E16" s="17"/>
      <c r="F16" s="17"/>
      <c r="G16" s="1">
        <v>-9</v>
      </c>
      <c r="H16" s="16">
        <v>-3632.58</v>
      </c>
    </row>
    <row r="17" spans="1:8" ht="15">
      <c r="A17" s="28" t="s">
        <v>66</v>
      </c>
      <c r="B17" s="16">
        <v>90</v>
      </c>
      <c r="C17" s="17">
        <v>43390</v>
      </c>
      <c r="D17" s="17">
        <v>43369</v>
      </c>
      <c r="E17" s="17"/>
      <c r="F17" s="17"/>
      <c r="G17" s="1">
        <v>-21</v>
      </c>
      <c r="H17" s="16">
        <v>-1890</v>
      </c>
    </row>
    <row r="18" spans="1:8" ht="15">
      <c r="A18" s="28" t="s">
        <v>67</v>
      </c>
      <c r="B18" s="16">
        <v>1669.26</v>
      </c>
      <c r="C18" s="17">
        <v>43390</v>
      </c>
      <c r="D18" s="17">
        <v>43369</v>
      </c>
      <c r="E18" s="17"/>
      <c r="F18" s="17"/>
      <c r="G18" s="1">
        <v>-21</v>
      </c>
      <c r="H18" s="16">
        <v>-35054.46</v>
      </c>
    </row>
    <row r="19" spans="1:8" ht="15">
      <c r="A19" s="28" t="s">
        <v>68</v>
      </c>
      <c r="B19" s="16">
        <v>1863.41</v>
      </c>
      <c r="C19" s="17">
        <v>43394</v>
      </c>
      <c r="D19" s="17">
        <v>43369</v>
      </c>
      <c r="E19" s="17"/>
      <c r="F19" s="17"/>
      <c r="G19" s="1">
        <v>-25</v>
      </c>
      <c r="H19" s="16">
        <v>-46585.25</v>
      </c>
    </row>
    <row r="20" spans="1:8" ht="15">
      <c r="A20" s="28" t="s">
        <v>69</v>
      </c>
      <c r="B20" s="16">
        <v>28.61</v>
      </c>
      <c r="C20" s="17">
        <v>43394</v>
      </c>
      <c r="D20" s="17">
        <v>43369</v>
      </c>
      <c r="E20" s="17"/>
      <c r="F20" s="17"/>
      <c r="G20" s="1">
        <v>-25</v>
      </c>
      <c r="H20" s="16">
        <v>-715.25</v>
      </c>
    </row>
    <row r="21" spans="1:8" ht="15">
      <c r="A21" s="28" t="s">
        <v>70</v>
      </c>
      <c r="B21" s="16">
        <v>241.92</v>
      </c>
      <c r="C21" s="17">
        <v>43394</v>
      </c>
      <c r="D21" s="17">
        <v>43369</v>
      </c>
      <c r="E21" s="17"/>
      <c r="F21" s="17"/>
      <c r="G21" s="1">
        <v>-25</v>
      </c>
      <c r="H21" s="16">
        <v>-6048</v>
      </c>
    </row>
    <row r="22" spans="1:8" ht="15">
      <c r="A22" s="28" t="s">
        <v>71</v>
      </c>
      <c r="B22" s="16">
        <v>442.62</v>
      </c>
      <c r="C22" s="17">
        <v>43394</v>
      </c>
      <c r="D22" s="17">
        <v>43369</v>
      </c>
      <c r="E22" s="17"/>
      <c r="F22" s="17"/>
      <c r="G22" s="1">
        <v>-25</v>
      </c>
      <c r="H22" s="16">
        <v>-11065.5</v>
      </c>
    </row>
    <row r="23" spans="1:8" ht="15">
      <c r="A23" s="28" t="s">
        <v>127</v>
      </c>
      <c r="B23" s="16">
        <v>97.5</v>
      </c>
      <c r="C23" s="17">
        <v>43281</v>
      </c>
      <c r="D23" s="17">
        <v>43285</v>
      </c>
      <c r="E23" s="17"/>
      <c r="F23" s="17"/>
      <c r="G23" s="1">
        <v>4</v>
      </c>
      <c r="H23" s="16">
        <v>390</v>
      </c>
    </row>
    <row r="24" spans="1:8" ht="15">
      <c r="A24" s="28" t="s">
        <v>128</v>
      </c>
      <c r="B24" s="16">
        <v>214.5</v>
      </c>
      <c r="C24" s="17">
        <v>43281</v>
      </c>
      <c r="D24" s="17">
        <v>43285</v>
      </c>
      <c r="E24" s="17"/>
      <c r="F24" s="17"/>
      <c r="G24" s="1">
        <v>4</v>
      </c>
      <c r="H24" s="16">
        <v>858</v>
      </c>
    </row>
    <row r="25" spans="1:8" ht="15">
      <c r="A25" s="28" t="s">
        <v>129</v>
      </c>
      <c r="B25" s="16">
        <v>158.5</v>
      </c>
      <c r="C25" s="17">
        <v>43281</v>
      </c>
      <c r="D25" s="17">
        <v>43300</v>
      </c>
      <c r="E25" s="17"/>
      <c r="F25" s="17"/>
      <c r="G25" s="1">
        <v>19</v>
      </c>
      <c r="H25" s="16">
        <v>3011.5</v>
      </c>
    </row>
    <row r="26" spans="1:8" ht="15">
      <c r="A26" s="28" t="s">
        <v>130</v>
      </c>
      <c r="B26" s="16">
        <v>58.5</v>
      </c>
      <c r="C26" s="17">
        <v>43343</v>
      </c>
      <c r="D26" s="17">
        <v>43370</v>
      </c>
      <c r="E26" s="17"/>
      <c r="F26" s="17"/>
      <c r="G26" s="1">
        <v>27</v>
      </c>
      <c r="H26" s="16">
        <v>1579.5</v>
      </c>
    </row>
    <row r="27" spans="1:8" ht="15">
      <c r="A27" s="28"/>
      <c r="B27" s="16"/>
      <c r="C27" s="17"/>
      <c r="D27" s="17"/>
      <c r="E27" s="17"/>
      <c r="F27" s="17"/>
      <c r="G27" s="1">
        <v>0</v>
      </c>
      <c r="H27" s="16">
        <v>0</v>
      </c>
    </row>
    <row r="28" spans="1:8" ht="15">
      <c r="A28" s="28"/>
      <c r="B28" s="16"/>
      <c r="C28" s="17"/>
      <c r="D28" s="17"/>
      <c r="E28" s="17"/>
      <c r="F28" s="17"/>
      <c r="G28" s="1">
        <v>0</v>
      </c>
      <c r="H28" s="16">
        <v>0</v>
      </c>
    </row>
    <row r="29" spans="1:8" ht="15">
      <c r="A29" s="28"/>
      <c r="B29" s="16"/>
      <c r="C29" s="17"/>
      <c r="D29" s="17"/>
      <c r="E29" s="17"/>
      <c r="F29" s="17"/>
      <c r="G29" s="1">
        <v>0</v>
      </c>
      <c r="H29" s="16">
        <v>0</v>
      </c>
    </row>
    <row r="30" spans="1:8" ht="15">
      <c r="A30" s="28"/>
      <c r="B30" s="16"/>
      <c r="C30" s="17"/>
      <c r="D30" s="17"/>
      <c r="E30" s="17"/>
      <c r="F30" s="17"/>
      <c r="G30" s="1">
        <v>0</v>
      </c>
      <c r="H30" s="16">
        <v>0</v>
      </c>
    </row>
    <row r="31" spans="1:8" ht="15">
      <c r="A31" s="28"/>
      <c r="B31" s="16"/>
      <c r="C31" s="17"/>
      <c r="D31" s="17"/>
      <c r="E31" s="17"/>
      <c r="F31" s="17"/>
      <c r="G31" s="1">
        <v>0</v>
      </c>
      <c r="H31" s="16">
        <v>0</v>
      </c>
    </row>
    <row r="32" spans="1:8" ht="15">
      <c r="A32" s="28"/>
      <c r="B32" s="16"/>
      <c r="C32" s="17"/>
      <c r="D32" s="17"/>
      <c r="E32" s="17"/>
      <c r="F32" s="17"/>
      <c r="G32" s="1">
        <v>0</v>
      </c>
      <c r="H32" s="16">
        <v>0</v>
      </c>
    </row>
    <row r="33" spans="1:8" ht="15">
      <c r="A33" s="28"/>
      <c r="B33" s="16"/>
      <c r="C33" s="17"/>
      <c r="D33" s="17"/>
      <c r="E33" s="17"/>
      <c r="F33" s="17"/>
      <c r="G33" s="1">
        <v>0</v>
      </c>
      <c r="H33" s="16">
        <v>0</v>
      </c>
    </row>
    <row r="34" spans="1:8" ht="15">
      <c r="A34" s="28"/>
      <c r="B34" s="16"/>
      <c r="C34" s="17"/>
      <c r="D34" s="17"/>
      <c r="E34" s="17"/>
      <c r="F34" s="17"/>
      <c r="G34" s="1">
        <v>0</v>
      </c>
      <c r="H34" s="16">
        <v>0</v>
      </c>
    </row>
    <row r="35" spans="1:8" ht="15">
      <c r="A35" s="28"/>
      <c r="B35" s="16"/>
      <c r="C35" s="17"/>
      <c r="D35" s="17"/>
      <c r="E35" s="17"/>
      <c r="F35" s="17"/>
      <c r="G35" s="1">
        <v>0</v>
      </c>
      <c r="H35" s="16">
        <v>0</v>
      </c>
    </row>
    <row r="36" spans="1:8" ht="15">
      <c r="A36" s="28"/>
      <c r="B36" s="16"/>
      <c r="C36" s="17"/>
      <c r="D36" s="17"/>
      <c r="E36" s="17"/>
      <c r="F36" s="17"/>
      <c r="G36" s="1">
        <v>0</v>
      </c>
      <c r="H36" s="16">
        <v>0</v>
      </c>
    </row>
    <row r="37" spans="1:8" ht="15">
      <c r="A37" s="28"/>
      <c r="B37" s="16"/>
      <c r="C37" s="17"/>
      <c r="D37" s="17"/>
      <c r="E37" s="17"/>
      <c r="F37" s="17"/>
      <c r="G37" s="1">
        <f aca="true" t="shared" si="0" ref="G37:G68">D37-C37-(F37-E37)</f>
        <v>0</v>
      </c>
      <c r="H37" s="16">
        <f aca="true" t="shared" si="1" ref="H37:H68">B37*G37</f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7">
      <selection activeCell="K57" sqref="K57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47322.11</v>
      </c>
      <c r="C1">
        <f>COUNTA(A4:A203)</f>
        <v>54</v>
      </c>
      <c r="G1" s="20">
        <f>IF(B1&lt;&gt;0,H1/B1,0)</f>
        <v>-17.689917038779544</v>
      </c>
      <c r="H1" s="19">
        <f>SUM(H4:H195)</f>
        <v>-837124.2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6" t="s">
        <v>11</v>
      </c>
      <c r="F3" s="57"/>
      <c r="G3" s="14" t="s">
        <v>9</v>
      </c>
      <c r="H3" s="14" t="s">
        <v>10</v>
      </c>
    </row>
    <row r="4" spans="1:8" ht="15">
      <c r="A4" s="28" t="s">
        <v>72</v>
      </c>
      <c r="B4" s="16">
        <v>250</v>
      </c>
      <c r="C4" s="17">
        <v>43413</v>
      </c>
      <c r="D4" s="17">
        <v>43395</v>
      </c>
      <c r="E4" s="17"/>
      <c r="F4" s="17"/>
      <c r="G4" s="1">
        <f>D4-C4-(F4-E4)</f>
        <v>-18</v>
      </c>
      <c r="H4" s="16">
        <f>B4*G4</f>
        <v>-4500</v>
      </c>
    </row>
    <row r="5" spans="1:8" ht="15">
      <c r="A5" s="28" t="s">
        <v>73</v>
      </c>
      <c r="B5" s="16">
        <v>67.6</v>
      </c>
      <c r="C5" s="17">
        <v>43413</v>
      </c>
      <c r="D5" s="17">
        <v>43395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-1216.8</v>
      </c>
    </row>
    <row r="6" spans="1:8" ht="15">
      <c r="A6" s="28" t="s">
        <v>74</v>
      </c>
      <c r="B6" s="16">
        <v>304</v>
      </c>
      <c r="C6" s="17">
        <v>43413</v>
      </c>
      <c r="D6" s="17">
        <v>43395</v>
      </c>
      <c r="E6" s="17"/>
      <c r="F6" s="17"/>
      <c r="G6" s="1">
        <f t="shared" si="0"/>
        <v>-18</v>
      </c>
      <c r="H6" s="16">
        <f t="shared" si="1"/>
        <v>-5472</v>
      </c>
    </row>
    <row r="7" spans="1:8" ht="15">
      <c r="A7" s="28" t="s">
        <v>75</v>
      </c>
      <c r="B7" s="16">
        <v>1296</v>
      </c>
      <c r="C7" s="17">
        <v>43413</v>
      </c>
      <c r="D7" s="17">
        <v>43395</v>
      </c>
      <c r="E7" s="17"/>
      <c r="F7" s="17"/>
      <c r="G7" s="1">
        <f t="shared" si="0"/>
        <v>-18</v>
      </c>
      <c r="H7" s="16">
        <f t="shared" si="1"/>
        <v>-23328</v>
      </c>
    </row>
    <row r="8" spans="1:8" ht="15">
      <c r="A8" s="28" t="s">
        <v>76</v>
      </c>
      <c r="B8" s="16">
        <v>988</v>
      </c>
      <c r="C8" s="17">
        <v>43406</v>
      </c>
      <c r="D8" s="17">
        <v>43395</v>
      </c>
      <c r="E8" s="17"/>
      <c r="F8" s="17"/>
      <c r="G8" s="1">
        <f t="shared" si="0"/>
        <v>-11</v>
      </c>
      <c r="H8" s="16">
        <f t="shared" si="1"/>
        <v>-10868</v>
      </c>
    </row>
    <row r="9" spans="1:8" ht="15">
      <c r="A9" s="28" t="s">
        <v>77</v>
      </c>
      <c r="B9" s="16">
        <v>484</v>
      </c>
      <c r="C9" s="17">
        <v>43406</v>
      </c>
      <c r="D9" s="17">
        <v>43395</v>
      </c>
      <c r="E9" s="17"/>
      <c r="F9" s="17"/>
      <c r="G9" s="1">
        <f t="shared" si="0"/>
        <v>-11</v>
      </c>
      <c r="H9" s="16">
        <f t="shared" si="1"/>
        <v>-5324</v>
      </c>
    </row>
    <row r="10" spans="1:8" ht="15">
      <c r="A10" s="28" t="s">
        <v>78</v>
      </c>
      <c r="B10" s="16">
        <v>99.6</v>
      </c>
      <c r="C10" s="17">
        <v>43421</v>
      </c>
      <c r="D10" s="17">
        <v>43395</v>
      </c>
      <c r="E10" s="17"/>
      <c r="F10" s="17"/>
      <c r="G10" s="1">
        <f t="shared" si="0"/>
        <v>-26</v>
      </c>
      <c r="H10" s="16">
        <f t="shared" si="1"/>
        <v>-2589.6</v>
      </c>
    </row>
    <row r="11" spans="1:8" ht="15">
      <c r="A11" s="28" t="s">
        <v>79</v>
      </c>
      <c r="B11" s="16">
        <v>71.72</v>
      </c>
      <c r="C11" s="17">
        <v>43414</v>
      </c>
      <c r="D11" s="17">
        <v>43395</v>
      </c>
      <c r="E11" s="17"/>
      <c r="F11" s="17"/>
      <c r="G11" s="1">
        <f t="shared" si="0"/>
        <v>-19</v>
      </c>
      <c r="H11" s="16">
        <f t="shared" si="1"/>
        <v>-1362.68</v>
      </c>
    </row>
    <row r="12" spans="1:8" ht="15">
      <c r="A12" s="28" t="s">
        <v>80</v>
      </c>
      <c r="B12" s="16">
        <v>278.54</v>
      </c>
      <c r="C12" s="17">
        <v>43413</v>
      </c>
      <c r="D12" s="17">
        <v>43395</v>
      </c>
      <c r="E12" s="17"/>
      <c r="F12" s="17"/>
      <c r="G12" s="1">
        <f t="shared" si="0"/>
        <v>-18</v>
      </c>
      <c r="H12" s="16">
        <f t="shared" si="1"/>
        <v>-5013.72</v>
      </c>
    </row>
    <row r="13" spans="1:8" ht="15">
      <c r="A13" s="28" t="s">
        <v>81</v>
      </c>
      <c r="B13" s="16">
        <v>173.58</v>
      </c>
      <c r="C13" s="17">
        <v>43413</v>
      </c>
      <c r="D13" s="17">
        <v>43395</v>
      </c>
      <c r="E13" s="17"/>
      <c r="F13" s="17"/>
      <c r="G13" s="1">
        <f t="shared" si="0"/>
        <v>-18</v>
      </c>
      <c r="H13" s="16">
        <f t="shared" si="1"/>
        <v>-3124.44</v>
      </c>
    </row>
    <row r="14" spans="1:8" ht="15">
      <c r="A14" s="28" t="s">
        <v>82</v>
      </c>
      <c r="B14" s="16">
        <v>77.22</v>
      </c>
      <c r="C14" s="17">
        <v>43413</v>
      </c>
      <c r="D14" s="17">
        <v>43395</v>
      </c>
      <c r="E14" s="17"/>
      <c r="F14" s="17"/>
      <c r="G14" s="1">
        <f t="shared" si="0"/>
        <v>-18</v>
      </c>
      <c r="H14" s="16">
        <f t="shared" si="1"/>
        <v>-1389.96</v>
      </c>
    </row>
    <row r="15" spans="1:8" ht="15">
      <c r="A15" s="28" t="s">
        <v>83</v>
      </c>
      <c r="B15" s="16">
        <v>133.2</v>
      </c>
      <c r="C15" s="17">
        <v>43413</v>
      </c>
      <c r="D15" s="17">
        <v>43395</v>
      </c>
      <c r="E15" s="17"/>
      <c r="F15" s="17"/>
      <c r="G15" s="1">
        <f t="shared" si="0"/>
        <v>-18</v>
      </c>
      <c r="H15" s="16">
        <f t="shared" si="1"/>
        <v>-2397.6</v>
      </c>
    </row>
    <row r="16" spans="1:8" ht="15">
      <c r="A16" s="28" t="s">
        <v>84</v>
      </c>
      <c r="B16" s="16">
        <v>2979.43</v>
      </c>
      <c r="C16" s="17">
        <v>43400</v>
      </c>
      <c r="D16" s="17">
        <v>43409</v>
      </c>
      <c r="E16" s="17"/>
      <c r="F16" s="17"/>
      <c r="G16" s="1">
        <f t="shared" si="0"/>
        <v>9</v>
      </c>
      <c r="H16" s="16">
        <f t="shared" si="1"/>
        <v>26814.87</v>
      </c>
    </row>
    <row r="17" spans="1:8" ht="15">
      <c r="A17" s="28" t="s">
        <v>85</v>
      </c>
      <c r="B17" s="16">
        <v>840.04</v>
      </c>
      <c r="C17" s="17">
        <v>43400</v>
      </c>
      <c r="D17" s="17">
        <v>43409</v>
      </c>
      <c r="E17" s="17"/>
      <c r="F17" s="17"/>
      <c r="G17" s="1">
        <f t="shared" si="0"/>
        <v>9</v>
      </c>
      <c r="H17" s="16">
        <f t="shared" si="1"/>
        <v>7560.36</v>
      </c>
    </row>
    <row r="18" spans="1:8" ht="15">
      <c r="A18" s="28" t="s">
        <v>86</v>
      </c>
      <c r="B18" s="16">
        <v>1477.48</v>
      </c>
      <c r="C18" s="17">
        <v>43414</v>
      </c>
      <c r="D18" s="17">
        <v>43409</v>
      </c>
      <c r="E18" s="17"/>
      <c r="F18" s="17"/>
      <c r="G18" s="1">
        <f t="shared" si="0"/>
        <v>-5</v>
      </c>
      <c r="H18" s="16">
        <f t="shared" si="1"/>
        <v>-7387.4</v>
      </c>
    </row>
    <row r="19" spans="1:8" ht="15">
      <c r="A19" s="28" t="s">
        <v>87</v>
      </c>
      <c r="B19" s="16">
        <v>1399.47</v>
      </c>
      <c r="C19" s="17">
        <v>43436</v>
      </c>
      <c r="D19" s="17">
        <v>43409</v>
      </c>
      <c r="E19" s="17"/>
      <c r="F19" s="17"/>
      <c r="G19" s="1">
        <f t="shared" si="0"/>
        <v>-27</v>
      </c>
      <c r="H19" s="16">
        <f t="shared" si="1"/>
        <v>-37785.69</v>
      </c>
    </row>
    <row r="20" spans="1:8" ht="15">
      <c r="A20" s="28" t="s">
        <v>88</v>
      </c>
      <c r="B20" s="16">
        <v>1200</v>
      </c>
      <c r="C20" s="17">
        <v>43442</v>
      </c>
      <c r="D20" s="17">
        <v>43423</v>
      </c>
      <c r="E20" s="17"/>
      <c r="F20" s="17"/>
      <c r="G20" s="1">
        <f t="shared" si="0"/>
        <v>-19</v>
      </c>
      <c r="H20" s="16">
        <f t="shared" si="1"/>
        <v>-22800</v>
      </c>
    </row>
    <row r="21" spans="1:8" ht="15">
      <c r="A21" s="28" t="s">
        <v>89</v>
      </c>
      <c r="B21" s="16">
        <v>2005.26</v>
      </c>
      <c r="C21" s="17">
        <v>43442</v>
      </c>
      <c r="D21" s="17">
        <v>43423</v>
      </c>
      <c r="E21" s="17"/>
      <c r="F21" s="17"/>
      <c r="G21" s="1">
        <f t="shared" si="0"/>
        <v>-19</v>
      </c>
      <c r="H21" s="16">
        <f t="shared" si="1"/>
        <v>-38099.94</v>
      </c>
    </row>
    <row r="22" spans="1:8" ht="15">
      <c r="A22" s="28" t="s">
        <v>90</v>
      </c>
      <c r="B22" s="16">
        <v>2005.26</v>
      </c>
      <c r="C22" s="17">
        <v>43442</v>
      </c>
      <c r="D22" s="17">
        <v>43423</v>
      </c>
      <c r="E22" s="17"/>
      <c r="F22" s="17"/>
      <c r="G22" s="1">
        <f t="shared" si="0"/>
        <v>-19</v>
      </c>
      <c r="H22" s="16">
        <f t="shared" si="1"/>
        <v>-38099.94</v>
      </c>
    </row>
    <row r="23" spans="1:8" ht="15">
      <c r="A23" s="28" t="s">
        <v>91</v>
      </c>
      <c r="B23" s="16">
        <v>855</v>
      </c>
      <c r="C23" s="17">
        <v>43436</v>
      </c>
      <c r="D23" s="17">
        <v>43423</v>
      </c>
      <c r="E23" s="17"/>
      <c r="F23" s="17"/>
      <c r="G23" s="1">
        <f t="shared" si="0"/>
        <v>-13</v>
      </c>
      <c r="H23" s="16">
        <f t="shared" si="1"/>
        <v>-11115</v>
      </c>
    </row>
    <row r="24" spans="1:8" ht="15">
      <c r="A24" s="28" t="s">
        <v>92</v>
      </c>
      <c r="B24" s="16">
        <v>240.5</v>
      </c>
      <c r="C24" s="17">
        <v>43447</v>
      </c>
      <c r="D24" s="17">
        <v>43423</v>
      </c>
      <c r="E24" s="17"/>
      <c r="F24" s="17"/>
      <c r="G24" s="1">
        <f t="shared" si="0"/>
        <v>-24</v>
      </c>
      <c r="H24" s="16">
        <f t="shared" si="1"/>
        <v>-5772</v>
      </c>
    </row>
    <row r="25" spans="1:8" ht="15">
      <c r="A25" s="28" t="s">
        <v>93</v>
      </c>
      <c r="B25" s="16">
        <v>144</v>
      </c>
      <c r="C25" s="17">
        <v>43447</v>
      </c>
      <c r="D25" s="17">
        <v>43423</v>
      </c>
      <c r="E25" s="17"/>
      <c r="F25" s="17"/>
      <c r="G25" s="1">
        <f t="shared" si="0"/>
        <v>-24</v>
      </c>
      <c r="H25" s="16">
        <f t="shared" si="1"/>
        <v>-3456</v>
      </c>
    </row>
    <row r="26" spans="1:8" ht="15">
      <c r="A26" s="28" t="s">
        <v>94</v>
      </c>
      <c r="B26" s="16">
        <v>293.27</v>
      </c>
      <c r="C26" s="17">
        <v>43447</v>
      </c>
      <c r="D26" s="17">
        <v>43423</v>
      </c>
      <c r="E26" s="17"/>
      <c r="F26" s="17"/>
      <c r="G26" s="1">
        <f t="shared" si="0"/>
        <v>-24</v>
      </c>
      <c r="H26" s="16">
        <f t="shared" si="1"/>
        <v>-7038.48</v>
      </c>
    </row>
    <row r="27" spans="1:8" ht="15">
      <c r="A27" s="28" t="s">
        <v>95</v>
      </c>
      <c r="B27" s="16">
        <v>147</v>
      </c>
      <c r="C27" s="17">
        <v>43447</v>
      </c>
      <c r="D27" s="17">
        <v>43423</v>
      </c>
      <c r="E27" s="17"/>
      <c r="F27" s="17"/>
      <c r="G27" s="1">
        <f t="shared" si="0"/>
        <v>-24</v>
      </c>
      <c r="H27" s="16">
        <f t="shared" si="1"/>
        <v>-3528</v>
      </c>
    </row>
    <row r="28" spans="1:8" ht="15">
      <c r="A28" s="28" t="s">
        <v>96</v>
      </c>
      <c r="B28" s="16">
        <v>417.67</v>
      </c>
      <c r="C28" s="17">
        <v>43461</v>
      </c>
      <c r="D28" s="17">
        <v>43439</v>
      </c>
      <c r="E28" s="17"/>
      <c r="F28" s="17"/>
      <c r="G28" s="1">
        <f t="shared" si="0"/>
        <v>-22</v>
      </c>
      <c r="H28" s="16">
        <f t="shared" si="1"/>
        <v>-9188.74</v>
      </c>
    </row>
    <row r="29" spans="1:8" ht="15">
      <c r="A29" s="28" t="s">
        <v>97</v>
      </c>
      <c r="B29" s="16">
        <v>805</v>
      </c>
      <c r="C29" s="17">
        <v>43455</v>
      </c>
      <c r="D29" s="17">
        <v>43439</v>
      </c>
      <c r="E29" s="17"/>
      <c r="F29" s="17"/>
      <c r="G29" s="1">
        <f t="shared" si="0"/>
        <v>-16</v>
      </c>
      <c r="H29" s="16">
        <f t="shared" si="1"/>
        <v>-12880</v>
      </c>
    </row>
    <row r="30" spans="1:8" ht="15">
      <c r="A30" s="28" t="s">
        <v>98</v>
      </c>
      <c r="B30" s="16">
        <v>244</v>
      </c>
      <c r="C30" s="17">
        <v>43455</v>
      </c>
      <c r="D30" s="17">
        <v>43439</v>
      </c>
      <c r="E30" s="17"/>
      <c r="F30" s="17"/>
      <c r="G30" s="1">
        <f t="shared" si="0"/>
        <v>-16</v>
      </c>
      <c r="H30" s="16">
        <f t="shared" si="1"/>
        <v>-3904</v>
      </c>
    </row>
    <row r="31" spans="1:8" ht="15">
      <c r="A31" s="28" t="s">
        <v>99</v>
      </c>
      <c r="B31" s="16">
        <v>1432.03</v>
      </c>
      <c r="C31" s="17">
        <v>43461</v>
      </c>
      <c r="D31" s="17">
        <v>43439</v>
      </c>
      <c r="E31" s="17"/>
      <c r="F31" s="17"/>
      <c r="G31" s="1">
        <f t="shared" si="0"/>
        <v>-22</v>
      </c>
      <c r="H31" s="16">
        <f t="shared" si="1"/>
        <v>-31504.66</v>
      </c>
    </row>
    <row r="32" spans="1:8" ht="15">
      <c r="A32" s="28" t="s">
        <v>100</v>
      </c>
      <c r="B32" s="16">
        <v>737</v>
      </c>
      <c r="C32" s="17">
        <v>43461</v>
      </c>
      <c r="D32" s="17">
        <v>43439</v>
      </c>
      <c r="E32" s="17"/>
      <c r="F32" s="17"/>
      <c r="G32" s="1">
        <f t="shared" si="0"/>
        <v>-22</v>
      </c>
      <c r="H32" s="16">
        <f t="shared" si="1"/>
        <v>-16214</v>
      </c>
    </row>
    <row r="33" spans="1:8" ht="15">
      <c r="A33" s="28" t="s">
        <v>101</v>
      </c>
      <c r="B33" s="16">
        <v>38</v>
      </c>
      <c r="C33" s="17">
        <v>43461</v>
      </c>
      <c r="D33" s="17">
        <v>43439</v>
      </c>
      <c r="E33" s="17"/>
      <c r="F33" s="17"/>
      <c r="G33" s="1">
        <f t="shared" si="0"/>
        <v>-22</v>
      </c>
      <c r="H33" s="16">
        <f t="shared" si="1"/>
        <v>-836</v>
      </c>
    </row>
    <row r="34" spans="1:8" ht="15">
      <c r="A34" s="28" t="s">
        <v>102</v>
      </c>
      <c r="B34" s="16">
        <v>4655</v>
      </c>
      <c r="C34" s="17">
        <v>43461</v>
      </c>
      <c r="D34" s="17">
        <v>43439</v>
      </c>
      <c r="E34" s="17"/>
      <c r="F34" s="17"/>
      <c r="G34" s="1">
        <f t="shared" si="0"/>
        <v>-22</v>
      </c>
      <c r="H34" s="16">
        <f t="shared" si="1"/>
        <v>-102410</v>
      </c>
    </row>
    <row r="35" spans="1:8" ht="15">
      <c r="A35" s="28" t="s">
        <v>103</v>
      </c>
      <c r="B35" s="16">
        <v>116</v>
      </c>
      <c r="C35" s="17">
        <v>43461</v>
      </c>
      <c r="D35" s="17">
        <v>43439</v>
      </c>
      <c r="E35" s="17"/>
      <c r="F35" s="17"/>
      <c r="G35" s="1">
        <f t="shared" si="0"/>
        <v>-22</v>
      </c>
      <c r="H35" s="16">
        <f t="shared" si="1"/>
        <v>-2552</v>
      </c>
    </row>
    <row r="36" spans="1:8" ht="15">
      <c r="A36" s="28" t="s">
        <v>104</v>
      </c>
      <c r="B36" s="16">
        <v>972</v>
      </c>
      <c r="C36" s="17">
        <v>43461</v>
      </c>
      <c r="D36" s="17">
        <v>43439</v>
      </c>
      <c r="E36" s="17"/>
      <c r="F36" s="17"/>
      <c r="G36" s="1">
        <f t="shared" si="0"/>
        <v>-22</v>
      </c>
      <c r="H36" s="16">
        <f t="shared" si="1"/>
        <v>-21384</v>
      </c>
    </row>
    <row r="37" spans="1:8" ht="15">
      <c r="A37" s="28" t="s">
        <v>105</v>
      </c>
      <c r="B37" s="16">
        <v>57</v>
      </c>
      <c r="C37" s="17">
        <v>43461</v>
      </c>
      <c r="D37" s="17">
        <v>43439</v>
      </c>
      <c r="E37" s="17"/>
      <c r="F37" s="17"/>
      <c r="G37" s="1">
        <f t="shared" si="0"/>
        <v>-22</v>
      </c>
      <c r="H37" s="16">
        <f t="shared" si="1"/>
        <v>-1254</v>
      </c>
    </row>
    <row r="38" spans="1:8" ht="15">
      <c r="A38" s="28" t="s">
        <v>106</v>
      </c>
      <c r="B38" s="16">
        <v>199.79</v>
      </c>
      <c r="C38" s="17">
        <v>43468</v>
      </c>
      <c r="D38" s="17">
        <v>43439</v>
      </c>
      <c r="E38" s="17"/>
      <c r="F38" s="17"/>
      <c r="G38" s="1">
        <f t="shared" si="0"/>
        <v>-29</v>
      </c>
      <c r="H38" s="16">
        <f t="shared" si="1"/>
        <v>-5793.91</v>
      </c>
    </row>
    <row r="39" spans="1:8" ht="15">
      <c r="A39" s="28" t="s">
        <v>107</v>
      </c>
      <c r="B39" s="16">
        <v>2005.26</v>
      </c>
      <c r="C39" s="17">
        <v>43468</v>
      </c>
      <c r="D39" s="17">
        <v>43439</v>
      </c>
      <c r="E39" s="17"/>
      <c r="F39" s="17"/>
      <c r="G39" s="1">
        <f t="shared" si="0"/>
        <v>-29</v>
      </c>
      <c r="H39" s="16">
        <f t="shared" si="1"/>
        <v>-58152.54</v>
      </c>
    </row>
    <row r="40" spans="1:8" ht="15">
      <c r="A40" s="28" t="s">
        <v>108</v>
      </c>
      <c r="B40" s="16">
        <v>130</v>
      </c>
      <c r="C40" s="17">
        <v>43468</v>
      </c>
      <c r="D40" s="17">
        <v>43439</v>
      </c>
      <c r="E40" s="17"/>
      <c r="F40" s="17"/>
      <c r="G40" s="1">
        <f t="shared" si="0"/>
        <v>-29</v>
      </c>
      <c r="H40" s="16">
        <f t="shared" si="1"/>
        <v>-3770</v>
      </c>
    </row>
    <row r="41" spans="1:8" ht="15">
      <c r="A41" s="28" t="s">
        <v>109</v>
      </c>
      <c r="B41" s="16">
        <v>258.49</v>
      </c>
      <c r="C41" s="17">
        <v>43468</v>
      </c>
      <c r="D41" s="17">
        <v>43439</v>
      </c>
      <c r="E41" s="17"/>
      <c r="F41" s="17"/>
      <c r="G41" s="1">
        <f t="shared" si="0"/>
        <v>-29</v>
      </c>
      <c r="H41" s="16">
        <f t="shared" si="1"/>
        <v>-7496.21</v>
      </c>
    </row>
    <row r="42" spans="1:8" ht="15">
      <c r="A42" s="28" t="s">
        <v>110</v>
      </c>
      <c r="B42" s="16">
        <v>375.15</v>
      </c>
      <c r="C42" s="17">
        <v>43468</v>
      </c>
      <c r="D42" s="17">
        <v>43439</v>
      </c>
      <c r="E42" s="17"/>
      <c r="F42" s="17"/>
      <c r="G42" s="1">
        <f t="shared" si="0"/>
        <v>-29</v>
      </c>
      <c r="H42" s="16">
        <f t="shared" si="1"/>
        <v>-10879.349999999999</v>
      </c>
    </row>
    <row r="43" spans="1:8" ht="15">
      <c r="A43" s="28" t="s">
        <v>111</v>
      </c>
      <c r="B43" s="16">
        <v>145.15</v>
      </c>
      <c r="C43" s="17">
        <v>43468</v>
      </c>
      <c r="D43" s="17">
        <v>43439</v>
      </c>
      <c r="E43" s="17"/>
      <c r="F43" s="17"/>
      <c r="G43" s="1">
        <f t="shared" si="0"/>
        <v>-29</v>
      </c>
      <c r="H43" s="16">
        <f t="shared" si="1"/>
        <v>-4209.35</v>
      </c>
    </row>
    <row r="44" spans="1:8" ht="15">
      <c r="A44" s="28" t="s">
        <v>112</v>
      </c>
      <c r="B44" s="16">
        <v>142.49</v>
      </c>
      <c r="C44" s="17">
        <v>43468</v>
      </c>
      <c r="D44" s="17">
        <v>43439</v>
      </c>
      <c r="E44" s="17"/>
      <c r="F44" s="17"/>
      <c r="G44" s="1">
        <f t="shared" si="0"/>
        <v>-29</v>
      </c>
      <c r="H44" s="16">
        <f t="shared" si="1"/>
        <v>-4132.21</v>
      </c>
    </row>
    <row r="45" spans="1:8" ht="15">
      <c r="A45" s="28" t="s">
        <v>113</v>
      </c>
      <c r="B45" s="16">
        <v>189.15</v>
      </c>
      <c r="C45" s="17">
        <v>43468</v>
      </c>
      <c r="D45" s="17">
        <v>43439</v>
      </c>
      <c r="E45" s="17"/>
      <c r="F45" s="17"/>
      <c r="G45" s="1">
        <f t="shared" si="0"/>
        <v>-29</v>
      </c>
      <c r="H45" s="16">
        <f t="shared" si="1"/>
        <v>-5485.35</v>
      </c>
    </row>
    <row r="46" spans="1:8" ht="15">
      <c r="A46" s="28" t="s">
        <v>114</v>
      </c>
      <c r="B46" s="16">
        <v>442</v>
      </c>
      <c r="C46" s="17">
        <v>43474</v>
      </c>
      <c r="D46" s="17">
        <v>43453</v>
      </c>
      <c r="E46" s="17"/>
      <c r="F46" s="17"/>
      <c r="G46" s="1">
        <f t="shared" si="0"/>
        <v>-21</v>
      </c>
      <c r="H46" s="16">
        <f t="shared" si="1"/>
        <v>-9282</v>
      </c>
    </row>
    <row r="47" spans="1:8" ht="15">
      <c r="A47" s="28" t="s">
        <v>115</v>
      </c>
      <c r="B47" s="16">
        <v>165</v>
      </c>
      <c r="C47" s="17">
        <v>43474</v>
      </c>
      <c r="D47" s="17">
        <v>43453</v>
      </c>
      <c r="E47" s="17"/>
      <c r="F47" s="17"/>
      <c r="G47" s="1">
        <f t="shared" si="0"/>
        <v>-21</v>
      </c>
      <c r="H47" s="16">
        <f t="shared" si="1"/>
        <v>-3465</v>
      </c>
    </row>
    <row r="48" spans="1:8" ht="15">
      <c r="A48" s="28" t="s">
        <v>116</v>
      </c>
      <c r="B48" s="16">
        <v>768</v>
      </c>
      <c r="C48" s="17">
        <v>43475</v>
      </c>
      <c r="D48" s="17">
        <v>43453</v>
      </c>
      <c r="E48" s="17"/>
      <c r="F48" s="17"/>
      <c r="G48" s="1">
        <f t="shared" si="0"/>
        <v>-22</v>
      </c>
      <c r="H48" s="16">
        <f t="shared" si="1"/>
        <v>-16896</v>
      </c>
    </row>
    <row r="49" spans="1:8" ht="15">
      <c r="A49" s="28" t="s">
        <v>117</v>
      </c>
      <c r="B49" s="16">
        <v>288</v>
      </c>
      <c r="C49" s="17">
        <v>43483</v>
      </c>
      <c r="D49" s="17">
        <v>43453</v>
      </c>
      <c r="E49" s="17"/>
      <c r="F49" s="17"/>
      <c r="G49" s="1">
        <f t="shared" si="0"/>
        <v>-30</v>
      </c>
      <c r="H49" s="16">
        <f t="shared" si="1"/>
        <v>-8640</v>
      </c>
    </row>
    <row r="50" spans="1:8" ht="15">
      <c r="A50" s="28" t="s">
        <v>118</v>
      </c>
      <c r="B50" s="16">
        <v>154.92</v>
      </c>
      <c r="C50" s="17">
        <v>43476</v>
      </c>
      <c r="D50" s="17">
        <v>43453</v>
      </c>
      <c r="E50" s="17"/>
      <c r="F50" s="17"/>
      <c r="G50" s="1">
        <f t="shared" si="0"/>
        <v>-23</v>
      </c>
      <c r="H50" s="16">
        <f t="shared" si="1"/>
        <v>-3563.16</v>
      </c>
    </row>
    <row r="51" spans="1:8" ht="15">
      <c r="A51" s="28" t="s">
        <v>119</v>
      </c>
      <c r="B51" s="16">
        <v>88.26</v>
      </c>
      <c r="C51" s="17">
        <v>43476</v>
      </c>
      <c r="D51" s="17">
        <v>43453</v>
      </c>
      <c r="E51" s="17"/>
      <c r="F51" s="17"/>
      <c r="G51" s="1">
        <f t="shared" si="0"/>
        <v>-23</v>
      </c>
      <c r="H51" s="16">
        <f t="shared" si="1"/>
        <v>-2029.98</v>
      </c>
    </row>
    <row r="52" spans="1:8" ht="15">
      <c r="A52" s="28" t="s">
        <v>120</v>
      </c>
      <c r="B52" s="16">
        <v>8247.27</v>
      </c>
      <c r="C52" s="17">
        <v>43476</v>
      </c>
      <c r="D52" s="17">
        <v>43453</v>
      </c>
      <c r="E52" s="17"/>
      <c r="F52" s="17"/>
      <c r="G52" s="1">
        <f t="shared" si="0"/>
        <v>-23</v>
      </c>
      <c r="H52" s="16">
        <f t="shared" si="1"/>
        <v>-189687.21000000002</v>
      </c>
    </row>
    <row r="53" spans="1:8" ht="15">
      <c r="A53" s="28" t="s">
        <v>121</v>
      </c>
      <c r="B53" s="16">
        <v>241.92</v>
      </c>
      <c r="C53" s="17">
        <v>43481</v>
      </c>
      <c r="D53" s="17">
        <v>43453</v>
      </c>
      <c r="E53" s="17"/>
      <c r="F53" s="17"/>
      <c r="G53" s="1">
        <f t="shared" si="0"/>
        <v>-28</v>
      </c>
      <c r="H53" s="16">
        <f t="shared" si="1"/>
        <v>-6773.759999999999</v>
      </c>
    </row>
    <row r="54" spans="1:8" ht="15">
      <c r="A54" s="28" t="s">
        <v>122</v>
      </c>
      <c r="B54" s="16">
        <v>58.5</v>
      </c>
      <c r="C54" s="17">
        <v>43274</v>
      </c>
      <c r="D54" s="17">
        <v>43370</v>
      </c>
      <c r="E54" s="17"/>
      <c r="F54" s="17"/>
      <c r="G54" s="1">
        <f t="shared" si="0"/>
        <v>96</v>
      </c>
      <c r="H54" s="16">
        <f t="shared" si="1"/>
        <v>5616</v>
      </c>
    </row>
    <row r="55" spans="1:8" ht="15">
      <c r="A55" s="28" t="s">
        <v>123</v>
      </c>
      <c r="B55" s="16">
        <v>1200</v>
      </c>
      <c r="C55" s="17">
        <v>43404</v>
      </c>
      <c r="D55" s="17">
        <v>43395</v>
      </c>
      <c r="E55" s="17"/>
      <c r="F55" s="17"/>
      <c r="G55" s="1">
        <f t="shared" si="0"/>
        <v>-9</v>
      </c>
      <c r="H55" s="16">
        <f t="shared" si="1"/>
        <v>-10800</v>
      </c>
    </row>
    <row r="56" spans="1:8" ht="15">
      <c r="A56" s="28" t="s">
        <v>124</v>
      </c>
      <c r="B56" s="16">
        <v>3819.9</v>
      </c>
      <c r="C56" s="17">
        <v>43442</v>
      </c>
      <c r="D56" s="17">
        <v>43419</v>
      </c>
      <c r="E56" s="17"/>
      <c r="F56" s="17"/>
      <c r="G56" s="1">
        <f t="shared" si="0"/>
        <v>-23</v>
      </c>
      <c r="H56" s="16">
        <f t="shared" si="1"/>
        <v>-87857.7</v>
      </c>
    </row>
    <row r="57" spans="1:8" ht="15">
      <c r="A57" s="28" t="s">
        <v>125</v>
      </c>
      <c r="B57" s="16">
        <v>1118.99</v>
      </c>
      <c r="C57" s="17">
        <v>43434</v>
      </c>
      <c r="D57" s="17">
        <v>43439</v>
      </c>
      <c r="E57" s="17"/>
      <c r="F57" s="17"/>
      <c r="G57" s="1">
        <f t="shared" si="0"/>
        <v>5</v>
      </c>
      <c r="H57" s="16">
        <f t="shared" si="1"/>
        <v>5594.95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2019-01-11T14:29:21Z</cp:lastPrinted>
  <dcterms:created xsi:type="dcterms:W3CDTF">2006-09-16T00:00:00Z</dcterms:created>
  <dcterms:modified xsi:type="dcterms:W3CDTF">2019-01-11T14:29:25Z</dcterms:modified>
  <cp:category/>
  <cp:version/>
  <cp:contentType/>
  <cp:contentStatus/>
</cp:coreProperties>
</file>