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13_ncr:1_{45E480CC-0AE0-45B8-9A81-334571DF7702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H5" i="2" l="1"/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H15" i="3"/>
  <c r="G15" i="3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" i="3"/>
  <c r="C1" i="2"/>
  <c r="B13" i="1" s="1"/>
  <c r="B1" i="2"/>
  <c r="C13" i="1" s="1"/>
  <c r="G355" i="2"/>
  <c r="H355" i="2" s="1"/>
  <c r="G354" i="2"/>
  <c r="H354" i="2" s="1"/>
  <c r="H353" i="2"/>
  <c r="G353" i="2"/>
  <c r="G352" i="2"/>
  <c r="H352" i="2" s="1"/>
  <c r="G351" i="2"/>
  <c r="H351" i="2" s="1"/>
  <c r="G350" i="2"/>
  <c r="H350" i="2" s="1"/>
  <c r="H349" i="2"/>
  <c r="G349" i="2"/>
  <c r="H348" i="2"/>
  <c r="G348" i="2"/>
  <c r="G347" i="2"/>
  <c r="H347" i="2" s="1"/>
  <c r="G346" i="2"/>
  <c r="H346" i="2" s="1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H337" i="2"/>
  <c r="G337" i="2"/>
  <c r="G336" i="2"/>
  <c r="H336" i="2" s="1"/>
  <c r="G335" i="2"/>
  <c r="H335" i="2" s="1"/>
  <c r="G334" i="2"/>
  <c r="H334" i="2" s="1"/>
  <c r="G333" i="2"/>
  <c r="H333" i="2" s="1"/>
  <c r="G332" i="2"/>
  <c r="H332" i="2" s="1"/>
  <c r="G331" i="2"/>
  <c r="H331" i="2" s="1"/>
  <c r="H330" i="2"/>
  <c r="G330" i="2"/>
  <c r="G329" i="2"/>
  <c r="H329" i="2" s="1"/>
  <c r="G328" i="2"/>
  <c r="H328" i="2" s="1"/>
  <c r="G327" i="2"/>
  <c r="H327" i="2" s="1"/>
  <c r="G326" i="2"/>
  <c r="H326" i="2" s="1"/>
  <c r="H325" i="2"/>
  <c r="G325" i="2"/>
  <c r="H324" i="2"/>
  <c r="G324" i="2"/>
  <c r="G323" i="2"/>
  <c r="H323" i="2" s="1"/>
  <c r="G322" i="2"/>
  <c r="H322" i="2" s="1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H306" i="2"/>
  <c r="G306" i="2"/>
  <c r="G305" i="2"/>
  <c r="H305" i="2" s="1"/>
  <c r="G304" i="2"/>
  <c r="H304" i="2" s="1"/>
  <c r="G303" i="2"/>
  <c r="H303" i="2" s="1"/>
  <c r="G302" i="2"/>
  <c r="H302" i="2" s="1"/>
  <c r="H301" i="2"/>
  <c r="G301" i="2"/>
  <c r="H300" i="2"/>
  <c r="G300" i="2"/>
  <c r="G299" i="2"/>
  <c r="H299" i="2" s="1"/>
  <c r="G298" i="2"/>
  <c r="H298" i="2" s="1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H282" i="2"/>
  <c r="G282" i="2"/>
  <c r="H281" i="2"/>
  <c r="G281" i="2"/>
  <c r="G280" i="2"/>
  <c r="H280" i="2" s="1"/>
  <c r="G279" i="2"/>
  <c r="H279" i="2" s="1"/>
  <c r="G278" i="2"/>
  <c r="H278" i="2" s="1"/>
  <c r="H277" i="2"/>
  <c r="G277" i="2"/>
  <c r="H276" i="2"/>
  <c r="G276" i="2"/>
  <c r="G275" i="2"/>
  <c r="H275" i="2" s="1"/>
  <c r="G274" i="2"/>
  <c r="H274" i="2" s="1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H258" i="2"/>
  <c r="G258" i="2"/>
  <c r="G257" i="2"/>
  <c r="H257" i="2" s="1"/>
  <c r="G256" i="2"/>
  <c r="H256" i="2" s="1"/>
  <c r="G255" i="2"/>
  <c r="H255" i="2" s="1"/>
  <c r="G254" i="2"/>
  <c r="H254" i="2" s="1"/>
  <c r="H253" i="2"/>
  <c r="G253" i="2"/>
  <c r="G252" i="2"/>
  <c r="H252" i="2" s="1"/>
  <c r="G251" i="2"/>
  <c r="H251" i="2" s="1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H244" i="2"/>
  <c r="G244" i="2"/>
  <c r="G243" i="2"/>
  <c r="H243" i="2" s="1"/>
  <c r="G242" i="2"/>
  <c r="H242" i="2" s="1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H226" i="2"/>
  <c r="G226" i="2"/>
  <c r="G225" i="2"/>
  <c r="H225" i="2" s="1"/>
  <c r="G224" i="2"/>
  <c r="H224" i="2" s="1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G204" i="2"/>
  <c r="G203" i="2"/>
  <c r="H203" i="2" s="1"/>
  <c r="G202" i="2"/>
  <c r="H202" i="2" s="1"/>
  <c r="G201" i="2"/>
  <c r="G200" i="2"/>
  <c r="G199" i="2"/>
  <c r="G198" i="2"/>
  <c r="H198" i="2"/>
  <c r="G197" i="2"/>
  <c r="H197" i="2" s="1"/>
  <c r="G196" i="2"/>
  <c r="H196" i="2" s="1"/>
  <c r="G195" i="2"/>
  <c r="G194" i="2"/>
  <c r="H194" i="2" s="1"/>
  <c r="G193" i="2"/>
  <c r="H193" i="2" s="1"/>
  <c r="G192" i="2"/>
  <c r="H192" i="2" s="1"/>
  <c r="G191" i="2"/>
  <c r="G190" i="2"/>
  <c r="H190" i="2" s="1"/>
  <c r="G189" i="2"/>
  <c r="G188" i="2"/>
  <c r="H188" i="2" s="1"/>
  <c r="G187" i="2"/>
  <c r="H187" i="2" s="1"/>
  <c r="G186" i="2"/>
  <c r="H186" i="2" s="1"/>
  <c r="G185" i="2"/>
  <c r="G184" i="2"/>
  <c r="G183" i="2"/>
  <c r="G182" i="2"/>
  <c r="H182" i="2" s="1"/>
  <c r="G181" i="2"/>
  <c r="H181" i="2" s="1"/>
  <c r="G180" i="2"/>
  <c r="G179" i="2"/>
  <c r="G178" i="2"/>
  <c r="H178" i="2" s="1"/>
  <c r="G177" i="2"/>
  <c r="G176" i="2"/>
  <c r="G175" i="2"/>
  <c r="H175" i="2" s="1"/>
  <c r="G174" i="2"/>
  <c r="H174" i="2" s="1"/>
  <c r="G173" i="2"/>
  <c r="H173" i="2" s="1"/>
  <c r="G172" i="2"/>
  <c r="G171" i="2"/>
  <c r="H171" i="2" s="1"/>
  <c r="G170" i="2"/>
  <c r="H170" i="2" s="1"/>
  <c r="G169" i="2"/>
  <c r="G168" i="2"/>
  <c r="H168" i="2" s="1"/>
  <c r="G167" i="2"/>
  <c r="H167" i="2" s="1"/>
  <c r="G166" i="2"/>
  <c r="H166" i="2" s="1"/>
  <c r="G165" i="2"/>
  <c r="G164" i="2"/>
  <c r="H164" i="2" s="1"/>
  <c r="G163" i="2"/>
  <c r="G162" i="2"/>
  <c r="H162" i="2" s="1"/>
  <c r="G161" i="2"/>
  <c r="G160" i="2"/>
  <c r="H160" i="2" s="1"/>
  <c r="G159" i="2"/>
  <c r="H159" i="2" s="1"/>
  <c r="G158" i="2"/>
  <c r="H158" i="2" s="1"/>
  <c r="G157" i="2"/>
  <c r="G156" i="2"/>
  <c r="G155" i="2"/>
  <c r="G154" i="2"/>
  <c r="H154" i="2"/>
  <c r="G153" i="2"/>
  <c r="G152" i="2"/>
  <c r="G151" i="2"/>
  <c r="G150" i="2"/>
  <c r="H150" i="2"/>
  <c r="G149" i="2"/>
  <c r="H149" i="2" s="1"/>
  <c r="G148" i="2"/>
  <c r="H148" i="2" s="1"/>
  <c r="G147" i="2"/>
  <c r="G146" i="2"/>
  <c r="H146" i="2" s="1"/>
  <c r="G145" i="2"/>
  <c r="G144" i="2"/>
  <c r="G143" i="2"/>
  <c r="G142" i="2"/>
  <c r="H142" i="2"/>
  <c r="G141" i="2"/>
  <c r="G140" i="2"/>
  <c r="H140" i="2" s="1"/>
  <c r="G139" i="2"/>
  <c r="H139" i="2" s="1"/>
  <c r="G138" i="2"/>
  <c r="H138" i="2" s="1"/>
  <c r="G137" i="2"/>
  <c r="G136" i="2"/>
  <c r="G135" i="2"/>
  <c r="G134" i="2"/>
  <c r="H134" i="2" s="1"/>
  <c r="G133" i="2"/>
  <c r="G132" i="2"/>
  <c r="H132" i="2" s="1"/>
  <c r="G131" i="2"/>
  <c r="G130" i="2"/>
  <c r="H130" i="2" s="1"/>
  <c r="G129" i="2"/>
  <c r="H129" i="2" s="1"/>
  <c r="G128" i="2"/>
  <c r="H128" i="2" s="1"/>
  <c r="G127" i="2"/>
  <c r="G126" i="2"/>
  <c r="H126" i="2" s="1"/>
  <c r="G125" i="2"/>
  <c r="H125" i="2" s="1"/>
  <c r="G124" i="2"/>
  <c r="G123" i="2"/>
  <c r="G122" i="2"/>
  <c r="H122" i="2" s="1"/>
  <c r="G121" i="2"/>
  <c r="G120" i="2"/>
  <c r="H120" i="2" s="1"/>
  <c r="G119" i="2"/>
  <c r="H119" i="2" s="1"/>
  <c r="G118" i="2"/>
  <c r="H118" i="2"/>
  <c r="G117" i="2"/>
  <c r="H117" i="2" s="1"/>
  <c r="G116" i="2"/>
  <c r="G115" i="2"/>
  <c r="G114" i="2"/>
  <c r="H114" i="2" s="1"/>
  <c r="G113" i="2"/>
  <c r="G112" i="2"/>
  <c r="G111" i="2"/>
  <c r="H111" i="2" s="1"/>
  <c r="G110" i="2"/>
  <c r="H110" i="2" s="1"/>
  <c r="G109" i="2"/>
  <c r="G108" i="2"/>
  <c r="G107" i="2"/>
  <c r="H107" i="2" s="1"/>
  <c r="G106" i="2"/>
  <c r="H106" i="2" s="1"/>
  <c r="G105" i="2"/>
  <c r="G104" i="2"/>
  <c r="G103" i="2"/>
  <c r="G102" i="2"/>
  <c r="H102" i="2"/>
  <c r="G101" i="2"/>
  <c r="H101" i="2" s="1"/>
  <c r="G100" i="2"/>
  <c r="H100" i="2" s="1"/>
  <c r="G99" i="2"/>
  <c r="G98" i="2"/>
  <c r="H98" i="2" s="1"/>
  <c r="G97" i="2"/>
  <c r="H97" i="2" s="1"/>
  <c r="G96" i="2"/>
  <c r="H96" i="2" s="1"/>
  <c r="G95" i="2"/>
  <c r="G94" i="2"/>
  <c r="H94" i="2"/>
  <c r="G93" i="2"/>
  <c r="G92" i="2"/>
  <c r="H92" i="2" s="1"/>
  <c r="G91" i="2"/>
  <c r="H91" i="2" s="1"/>
  <c r="G90" i="2"/>
  <c r="H90" i="2" s="1"/>
  <c r="G89" i="2"/>
  <c r="G88" i="2"/>
  <c r="G87" i="2"/>
  <c r="G86" i="2"/>
  <c r="H86" i="2" s="1"/>
  <c r="G85" i="2"/>
  <c r="H85" i="2" s="1"/>
  <c r="G84" i="2"/>
  <c r="G83" i="2"/>
  <c r="G82" i="2"/>
  <c r="H82" i="2" s="1"/>
  <c r="G81" i="2"/>
  <c r="H81" i="2" s="1"/>
  <c r="G80" i="2"/>
  <c r="G79" i="2"/>
  <c r="G78" i="2"/>
  <c r="H78" i="2" s="1"/>
  <c r="G77" i="2"/>
  <c r="H77" i="2" s="1"/>
  <c r="G76" i="2"/>
  <c r="G75" i="2"/>
  <c r="H75" i="2" s="1"/>
  <c r="G74" i="2"/>
  <c r="H74" i="2" s="1"/>
  <c r="G73" i="2"/>
  <c r="G72" i="2"/>
  <c r="H72" i="2" s="1"/>
  <c r="G71" i="2"/>
  <c r="H71" i="2" s="1"/>
  <c r="G70" i="2"/>
  <c r="H70" i="2" s="1"/>
  <c r="G69" i="2"/>
  <c r="G68" i="2"/>
  <c r="G67" i="2"/>
  <c r="G66" i="2"/>
  <c r="H66" i="2" s="1"/>
  <c r="G65" i="2"/>
  <c r="G64" i="2"/>
  <c r="H64" i="2" s="1"/>
  <c r="G63" i="2"/>
  <c r="H63" i="2" s="1"/>
  <c r="G62" i="2"/>
  <c r="H62" i="2" s="1"/>
  <c r="G61" i="2"/>
  <c r="G60" i="2"/>
  <c r="H60" i="2" s="1"/>
  <c r="G59" i="2"/>
  <c r="G58" i="2"/>
  <c r="H58" i="2"/>
  <c r="G57" i="2"/>
  <c r="G56" i="2"/>
  <c r="G55" i="2"/>
  <c r="H55" i="2" s="1"/>
  <c r="G54" i="2"/>
  <c r="H54" i="2"/>
  <c r="G53" i="2"/>
  <c r="H53" i="2" s="1"/>
  <c r="G52" i="2"/>
  <c r="H52" i="2" s="1"/>
  <c r="G51" i="2"/>
  <c r="G50" i="2"/>
  <c r="H50" i="2" s="1"/>
  <c r="G49" i="2"/>
  <c r="G48" i="2"/>
  <c r="G47" i="2"/>
  <c r="G46" i="2"/>
  <c r="H46" i="2"/>
  <c r="G45" i="2"/>
  <c r="G44" i="2"/>
  <c r="H44" i="2" s="1"/>
  <c r="G43" i="2"/>
  <c r="H43" i="2" s="1"/>
  <c r="G42" i="2"/>
  <c r="H42" i="2" s="1"/>
  <c r="G41" i="2"/>
  <c r="G40" i="2"/>
  <c r="G39" i="2"/>
  <c r="G38" i="2"/>
  <c r="H38" i="2" s="1"/>
  <c r="G37" i="2"/>
  <c r="G36" i="2"/>
  <c r="H36" i="2" s="1"/>
  <c r="G35" i="2"/>
  <c r="G34" i="2"/>
  <c r="H34" i="2" s="1"/>
  <c r="G33" i="2"/>
  <c r="H33" i="2" s="1"/>
  <c r="G32" i="2"/>
  <c r="H32" i="2" s="1"/>
  <c r="G31" i="2"/>
  <c r="G30" i="2"/>
  <c r="H30" i="2" s="1"/>
  <c r="G29" i="2"/>
  <c r="H29" i="2" s="1"/>
  <c r="G28" i="2"/>
  <c r="G27" i="2"/>
  <c r="H27" i="2" s="1"/>
  <c r="G26" i="2"/>
  <c r="H26" i="2" s="1"/>
  <c r="G25" i="2"/>
  <c r="G24" i="2"/>
  <c r="H24" i="2" s="1"/>
  <c r="G23" i="2"/>
  <c r="H23" i="2" s="1"/>
  <c r="G22" i="2"/>
  <c r="H22" i="2" s="1"/>
  <c r="G21" i="2"/>
  <c r="H21" i="2" s="1"/>
  <c r="G20" i="2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G8" i="2"/>
  <c r="H8" i="2" s="1"/>
  <c r="G7" i="2"/>
  <c r="H7" i="2" s="1"/>
  <c r="G4" i="2"/>
  <c r="H4" i="2" s="1"/>
  <c r="H205" i="2"/>
  <c r="H204" i="2"/>
  <c r="H201" i="2"/>
  <c r="H200" i="2"/>
  <c r="H199" i="2"/>
  <c r="H195" i="2"/>
  <c r="H191" i="2"/>
  <c r="H189" i="2"/>
  <c r="H185" i="2"/>
  <c r="H184" i="2"/>
  <c r="H183" i="2"/>
  <c r="H180" i="2"/>
  <c r="H179" i="2"/>
  <c r="H177" i="2"/>
  <c r="H176" i="2"/>
  <c r="H172" i="2"/>
  <c r="H169" i="2"/>
  <c r="H165" i="2"/>
  <c r="H163" i="2"/>
  <c r="H161" i="2"/>
  <c r="H157" i="2"/>
  <c r="H156" i="2"/>
  <c r="H155" i="2"/>
  <c r="H153" i="2"/>
  <c r="H152" i="2"/>
  <c r="H151" i="2"/>
  <c r="H147" i="2"/>
  <c r="H145" i="2"/>
  <c r="H144" i="2"/>
  <c r="H143" i="2"/>
  <c r="H141" i="2"/>
  <c r="H137" i="2"/>
  <c r="H136" i="2"/>
  <c r="H135" i="2"/>
  <c r="H133" i="2"/>
  <c r="H131" i="2"/>
  <c r="H127" i="2"/>
  <c r="H124" i="2"/>
  <c r="H123" i="2"/>
  <c r="H121" i="2"/>
  <c r="H116" i="2"/>
  <c r="H115" i="2"/>
  <c r="H113" i="2"/>
  <c r="H112" i="2"/>
  <c r="H109" i="2"/>
  <c r="H108" i="2"/>
  <c r="H105" i="2"/>
  <c r="H104" i="2"/>
  <c r="H103" i="2"/>
  <c r="H99" i="2"/>
  <c r="H95" i="2"/>
  <c r="H93" i="2"/>
  <c r="H89" i="2"/>
  <c r="H88" i="2"/>
  <c r="H87" i="2"/>
  <c r="H84" i="2"/>
  <c r="H83" i="2"/>
  <c r="H80" i="2"/>
  <c r="H79" i="2"/>
  <c r="H76" i="2"/>
  <c r="H73" i="2"/>
  <c r="H69" i="2"/>
  <c r="H68" i="2"/>
  <c r="H67" i="2"/>
  <c r="H65" i="2"/>
  <c r="H61" i="2"/>
  <c r="H59" i="2"/>
  <c r="H57" i="2"/>
  <c r="H56" i="2"/>
  <c r="H51" i="2"/>
  <c r="H49" i="2"/>
  <c r="H48" i="2"/>
  <c r="H47" i="2"/>
  <c r="H45" i="2"/>
  <c r="H41" i="2"/>
  <c r="H40" i="2"/>
  <c r="H39" i="2"/>
  <c r="H37" i="2"/>
  <c r="H35" i="2"/>
  <c r="H31" i="2"/>
  <c r="H28" i="2"/>
  <c r="H25" i="2"/>
  <c r="H20" i="2"/>
  <c r="H9" i="2"/>
  <c r="H1" i="2" l="1"/>
  <c r="G1" i="4"/>
  <c r="D15" i="1" s="1"/>
  <c r="C15" i="1"/>
  <c r="H1" i="4"/>
  <c r="G1" i="5"/>
  <c r="D16" i="1" s="1"/>
  <c r="C16" i="1"/>
  <c r="H1" i="5"/>
  <c r="H1" i="3"/>
  <c r="G1" i="3" s="1"/>
  <c r="C9" i="1"/>
  <c r="A9" i="1"/>
  <c r="E9" i="1" l="1"/>
  <c r="G1" i="2"/>
  <c r="D13" i="1" s="1"/>
</calcChain>
</file>

<file path=xl/sharedStrings.xml><?xml version="1.0" encoding="utf-8"?>
<sst xmlns="http://schemas.openxmlformats.org/spreadsheetml/2006/main" count="82" uniqueCount="58">
  <si>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</si>
  <si>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</si>
  <si>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</si>
  <si>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</si>
  <si>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</si>
  <si>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</si>
  <si>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</si>
  <si>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</si>
  <si>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</si>
  <si>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</si>
  <si>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</si>
  <si>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</si>
  <si>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</si>
  <si>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</si>
  <si>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</si>
  <si>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</si>
  <si>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</si>
  <si>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</si>
  <si>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</si>
  <si>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</si>
  <si>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OPICINA - OPCINE CON  LINGUA D' INS.SLOVENA</t>
  </si>
  <si>
    <t>34100 TRIESTE (TS) P.le Monte Re, 2 C.F. 90135570324 C.M. TSIC818007</t>
  </si>
  <si>
    <t>1170-2022 del 31/12/2022</t>
  </si>
  <si>
    <t>2/PA/2023 del 12/01/2023</t>
  </si>
  <si>
    <t>7-2023-FE del 20/01/2023</t>
  </si>
  <si>
    <t>A20020221000048159 del 31/12/2022</t>
  </si>
  <si>
    <t>A20020221000048158 del 31/12/2022</t>
  </si>
  <si>
    <t>WI0000510 del 28/12/2022</t>
  </si>
  <si>
    <t>SE1_22000060 del 28/12/2022</t>
  </si>
  <si>
    <t>14549/FVIAC del 19/12/2022</t>
  </si>
  <si>
    <t>BCC18E000000523 del 17/01/2023</t>
  </si>
  <si>
    <t>1010813934 del 25/01/2023</t>
  </si>
  <si>
    <t>2307900003775 del 12/01/2023</t>
  </si>
  <si>
    <t>SE1_23000002 del 31/01/2023</t>
  </si>
  <si>
    <t>1023011723 del 23/01/2023</t>
  </si>
  <si>
    <t>1673/FVISE del 27/01/2023</t>
  </si>
  <si>
    <t>1/001 del 09/01/2023</t>
  </si>
  <si>
    <t>39 del 27/12/2022</t>
  </si>
  <si>
    <t>3/E del 01/12/2022</t>
  </si>
  <si>
    <t>1010818257 del 21/02/2023</t>
  </si>
  <si>
    <t>1010819263 del 21/02/2023</t>
  </si>
  <si>
    <t>4798/FVISE del 01/03/2023</t>
  </si>
  <si>
    <t>23-17-29 del 06/03/2023</t>
  </si>
  <si>
    <t>02/pa del 28/02/2023</t>
  </si>
  <si>
    <t>618/2023 del 15/02/2023</t>
  </si>
  <si>
    <t>FPA 186/23 del 23/03/2023</t>
  </si>
  <si>
    <t>1838/FVIAC del 10/03/2023</t>
  </si>
  <si>
    <t>28 del 09/03/2023</t>
  </si>
  <si>
    <t>23030701PA del 07/03/2023</t>
  </si>
  <si>
    <t>23040301 del 03/04/2023</t>
  </si>
  <si>
    <t>A20020231000010019 del 31/03/2023</t>
  </si>
  <si>
    <t>A20020231000010018 del 31/03/2023</t>
  </si>
  <si>
    <t>943/2023 del 23/03/2023</t>
  </si>
  <si>
    <t>1/9631 del 31/03/2023</t>
  </si>
  <si>
    <t>2307900031310 del 05/04/2023</t>
  </si>
  <si>
    <t>7</t>
  </si>
  <si>
    <t>202300013 del 04/01/223</t>
  </si>
  <si>
    <t>010269/00 E 010275/00 DEL 02/02/2022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</si>
</sst>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H19" sqref="H19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28</v>
      </c>
      <c r="B9" s="35"/>
      <c r="C9" s="34">
        <f>SUM(C13:C16)</f>
        <v>72516.26999999999</v>
      </c>
      <c r="D9" s="35"/>
      <c r="E9" s="40">
        <f>('Trimestre 1'!H1+'Trimestre 2'!H1+'Trimestre 3'!H1+'Trimestre 4'!H1)/C9</f>
        <v>-9.5852526612303706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28</v>
      </c>
      <c r="C13" s="29">
        <f>'Trimestre 1'!B1</f>
        <v>72516.26999999999</v>
      </c>
      <c r="D13" s="29">
        <f>'Trimestre 1'!G1</f>
        <v>3.1466247505559792</v>
      </c>
      <c r="E13" s="29">
        <v>40911.089999999997</v>
      </c>
      <c r="F13" s="33" t="s">
        <v>55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v>0</v>
      </c>
      <c r="C14" s="29">
        <v>0</v>
      </c>
      <c r="D14" s="29">
        <v>0</v>
      </c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5"/>
  <sheetViews>
    <sheetView workbookViewId="0">
      <selection activeCell="O21" sqref="O21"/>
    </sheetView>
  </sheetViews>
  <sheetFormatPr defaultRowHeight="15" x14ac:dyDescent="0.25"/>
  <cols>
    <col min="1" max="1" width="36.140625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SUM(B4:B355)</f>
        <v>72516.26999999999</v>
      </c>
      <c r="C1">
        <f>COUNTA(A4:A355)</f>
        <v>28</v>
      </c>
      <c r="G1" s="16">
        <f>IF(B1&lt;&gt;0,H1/B1,0)</f>
        <v>3.1466247505559792</v>
      </c>
      <c r="H1" s="15">
        <f>SUM(H4:H355)</f>
        <v>228181.49000000002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2509</v>
      </c>
      <c r="C4" s="13">
        <v>44967</v>
      </c>
      <c r="D4" s="13">
        <v>44959</v>
      </c>
      <c r="E4" s="13"/>
      <c r="F4" s="13"/>
      <c r="G4" s="1">
        <f>D4-C4-(F4-E4)</f>
        <v>-8</v>
      </c>
      <c r="H4" s="12">
        <f>B4*G4</f>
        <v>-20072</v>
      </c>
    </row>
    <row r="5" spans="1:8" x14ac:dyDescent="0.25">
      <c r="A5" s="19" t="s">
        <v>56</v>
      </c>
      <c r="B5" s="12">
        <v>2760.4</v>
      </c>
      <c r="C5" s="13">
        <v>44961</v>
      </c>
      <c r="D5" s="13">
        <v>44959</v>
      </c>
      <c r="E5" s="13"/>
      <c r="F5" s="13"/>
      <c r="G5" s="1">
        <v>-2</v>
      </c>
      <c r="H5" s="12">
        <f>B5*G5</f>
        <v>-5520.8</v>
      </c>
    </row>
    <row r="6" spans="1:8" x14ac:dyDescent="0.25">
      <c r="A6" s="19" t="s">
        <v>57</v>
      </c>
      <c r="B6" s="12">
        <v>102.01</v>
      </c>
      <c r="C6" s="13">
        <v>44959</v>
      </c>
      <c r="D6" s="13">
        <v>44959</v>
      </c>
      <c r="E6" s="13"/>
      <c r="F6" s="13"/>
      <c r="G6" s="1">
        <v>0</v>
      </c>
      <c r="H6" s="12">
        <v>0</v>
      </c>
    </row>
    <row r="7" spans="1:8" x14ac:dyDescent="0.25">
      <c r="A7" s="19" t="s">
        <v>23</v>
      </c>
      <c r="B7" s="12">
        <v>585.83000000000004</v>
      </c>
      <c r="C7" s="13">
        <v>44969</v>
      </c>
      <c r="D7" s="13">
        <v>44959</v>
      </c>
      <c r="E7" s="13"/>
      <c r="F7" s="13"/>
      <c r="G7" s="1">
        <f t="shared" ref="G7:G70" si="0">D7-C7-(F7-E7)</f>
        <v>-10</v>
      </c>
      <c r="H7" s="12">
        <f t="shared" ref="H7:H70" si="1">B7*G7</f>
        <v>-5858.3</v>
      </c>
    </row>
    <row r="8" spans="1:8" x14ac:dyDescent="0.25">
      <c r="A8" s="19" t="s">
        <v>24</v>
      </c>
      <c r="B8" s="12">
        <v>885.6</v>
      </c>
      <c r="C8" s="13">
        <v>44979</v>
      </c>
      <c r="D8" s="13">
        <v>44959</v>
      </c>
      <c r="E8" s="13"/>
      <c r="F8" s="13"/>
      <c r="G8" s="1">
        <f t="shared" si="0"/>
        <v>-20</v>
      </c>
      <c r="H8" s="12">
        <f t="shared" si="1"/>
        <v>-17712</v>
      </c>
    </row>
    <row r="9" spans="1:8" x14ac:dyDescent="0.25">
      <c r="A9" s="19" t="s">
        <v>25</v>
      </c>
      <c r="B9" s="12">
        <v>79</v>
      </c>
      <c r="C9" s="13">
        <v>44959</v>
      </c>
      <c r="D9" s="13">
        <v>44959</v>
      </c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 t="s">
        <v>26</v>
      </c>
      <c r="B10" s="12">
        <v>153</v>
      </c>
      <c r="C10" s="13">
        <v>44959</v>
      </c>
      <c r="D10" s="13">
        <v>44959</v>
      </c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 t="s">
        <v>27</v>
      </c>
      <c r="B11" s="12">
        <v>100.98</v>
      </c>
      <c r="C11" s="13">
        <v>44959</v>
      </c>
      <c r="D11" s="13">
        <v>44959</v>
      </c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 t="s">
        <v>28</v>
      </c>
      <c r="B12" s="12">
        <v>450</v>
      </c>
      <c r="C12" s="13">
        <v>44954</v>
      </c>
      <c r="D12" s="13">
        <v>44959</v>
      </c>
      <c r="E12" s="13"/>
      <c r="F12" s="13"/>
      <c r="G12" s="1">
        <f t="shared" si="0"/>
        <v>5</v>
      </c>
      <c r="H12" s="12">
        <f t="shared" si="1"/>
        <v>2250</v>
      </c>
    </row>
    <row r="13" spans="1:8" x14ac:dyDescent="0.25">
      <c r="A13" s="19" t="s">
        <v>29</v>
      </c>
      <c r="B13" s="12">
        <v>205.31</v>
      </c>
      <c r="C13" s="13">
        <v>44952</v>
      </c>
      <c r="D13" s="13">
        <v>44959</v>
      </c>
      <c r="E13" s="13"/>
      <c r="F13" s="13"/>
      <c r="G13" s="1">
        <f t="shared" si="0"/>
        <v>7</v>
      </c>
      <c r="H13" s="12">
        <f t="shared" si="1"/>
        <v>1437.17</v>
      </c>
    </row>
    <row r="14" spans="1:8" x14ac:dyDescent="0.25">
      <c r="A14" s="19" t="s">
        <v>30</v>
      </c>
      <c r="B14" s="12">
        <v>400</v>
      </c>
      <c r="C14" s="13">
        <v>44975</v>
      </c>
      <c r="D14" s="13">
        <v>44959</v>
      </c>
      <c r="E14" s="13"/>
      <c r="F14" s="13"/>
      <c r="G14" s="1">
        <f t="shared" si="0"/>
        <v>-16</v>
      </c>
      <c r="H14" s="12">
        <f t="shared" si="1"/>
        <v>-6400</v>
      </c>
    </row>
    <row r="15" spans="1:8" x14ac:dyDescent="0.25">
      <c r="A15" s="19" t="s">
        <v>31</v>
      </c>
      <c r="B15" s="12">
        <v>221.65</v>
      </c>
      <c r="C15" s="13">
        <v>44982</v>
      </c>
      <c r="D15" s="13">
        <v>44959</v>
      </c>
      <c r="E15" s="13"/>
      <c r="F15" s="13"/>
      <c r="G15" s="1">
        <f t="shared" si="0"/>
        <v>-23</v>
      </c>
      <c r="H15" s="12">
        <f t="shared" si="1"/>
        <v>-5097.95</v>
      </c>
    </row>
    <row r="16" spans="1:8" x14ac:dyDescent="0.25">
      <c r="A16" s="19" t="s">
        <v>32</v>
      </c>
      <c r="B16" s="12">
        <v>61</v>
      </c>
      <c r="C16" s="13">
        <v>44975</v>
      </c>
      <c r="D16" s="13">
        <v>44959</v>
      </c>
      <c r="E16" s="13"/>
      <c r="F16" s="13"/>
      <c r="G16" s="1">
        <f t="shared" si="0"/>
        <v>-16</v>
      </c>
      <c r="H16" s="12">
        <f t="shared" si="1"/>
        <v>-976</v>
      </c>
    </row>
    <row r="17" spans="1:8" x14ac:dyDescent="0.25">
      <c r="A17" s="19" t="s">
        <v>33</v>
      </c>
      <c r="B17" s="12">
        <v>525</v>
      </c>
      <c r="C17" s="13">
        <v>44988</v>
      </c>
      <c r="D17" s="13">
        <v>44959</v>
      </c>
      <c r="E17" s="13"/>
      <c r="F17" s="13"/>
      <c r="G17" s="1">
        <f t="shared" si="0"/>
        <v>-29</v>
      </c>
      <c r="H17" s="12">
        <f t="shared" si="1"/>
        <v>-15225</v>
      </c>
    </row>
    <row r="18" spans="1:8" x14ac:dyDescent="0.25">
      <c r="A18" s="19" t="s">
        <v>34</v>
      </c>
      <c r="B18" s="12">
        <v>2.5299999999999998</v>
      </c>
      <c r="C18" s="13">
        <v>44981</v>
      </c>
      <c r="D18" s="13">
        <v>44964</v>
      </c>
      <c r="E18" s="13"/>
      <c r="F18" s="13"/>
      <c r="G18" s="1">
        <f t="shared" si="0"/>
        <v>-17</v>
      </c>
      <c r="H18" s="12">
        <f t="shared" si="1"/>
        <v>-43.01</v>
      </c>
    </row>
    <row r="19" spans="1:8" x14ac:dyDescent="0.25">
      <c r="A19" s="19" t="s">
        <v>35</v>
      </c>
      <c r="B19" s="12">
        <v>2577.6</v>
      </c>
      <c r="C19" s="13">
        <v>44993</v>
      </c>
      <c r="D19" s="13">
        <v>44964</v>
      </c>
      <c r="E19" s="13"/>
      <c r="F19" s="13"/>
      <c r="G19" s="1">
        <f t="shared" si="0"/>
        <v>-29</v>
      </c>
      <c r="H19" s="12">
        <f t="shared" si="1"/>
        <v>-74750.399999999994</v>
      </c>
    </row>
    <row r="20" spans="1:8" x14ac:dyDescent="0.25">
      <c r="A20" s="19" t="s">
        <v>36</v>
      </c>
      <c r="B20" s="12">
        <v>30017</v>
      </c>
      <c r="C20" s="13">
        <v>44973</v>
      </c>
      <c r="D20" s="13">
        <v>44984</v>
      </c>
      <c r="E20" s="13"/>
      <c r="F20" s="13"/>
      <c r="G20" s="1">
        <f t="shared" si="0"/>
        <v>11</v>
      </c>
      <c r="H20" s="12">
        <f t="shared" si="1"/>
        <v>330187</v>
      </c>
    </row>
    <row r="21" spans="1:8" x14ac:dyDescent="0.25">
      <c r="A21" s="19" t="s">
        <v>37</v>
      </c>
      <c r="B21" s="12">
        <v>1700</v>
      </c>
      <c r="C21" s="13">
        <v>44959</v>
      </c>
      <c r="D21" s="13">
        <v>44984</v>
      </c>
      <c r="E21" s="13"/>
      <c r="F21" s="13"/>
      <c r="G21" s="1">
        <f t="shared" si="0"/>
        <v>25</v>
      </c>
      <c r="H21" s="12">
        <f t="shared" si="1"/>
        <v>42500</v>
      </c>
    </row>
    <row r="22" spans="1:8" x14ac:dyDescent="0.25">
      <c r="A22" s="19" t="s">
        <v>38</v>
      </c>
      <c r="B22" s="12">
        <v>304</v>
      </c>
      <c r="C22" s="13">
        <v>44938</v>
      </c>
      <c r="D22" s="13">
        <v>44984</v>
      </c>
      <c r="E22" s="13"/>
      <c r="F22" s="13"/>
      <c r="G22" s="1">
        <f t="shared" si="0"/>
        <v>46</v>
      </c>
      <c r="H22" s="12">
        <f t="shared" si="1"/>
        <v>13984</v>
      </c>
    </row>
    <row r="23" spans="1:8" x14ac:dyDescent="0.25">
      <c r="A23" s="19" t="s">
        <v>39</v>
      </c>
      <c r="B23" s="12">
        <v>250.83</v>
      </c>
      <c r="C23" s="13">
        <v>45011</v>
      </c>
      <c r="D23" s="13">
        <v>44984</v>
      </c>
      <c r="E23" s="13"/>
      <c r="F23" s="13"/>
      <c r="G23" s="1">
        <f t="shared" si="0"/>
        <v>-27</v>
      </c>
      <c r="H23" s="12">
        <f t="shared" si="1"/>
        <v>-6772.4100000000008</v>
      </c>
    </row>
    <row r="24" spans="1:8" x14ac:dyDescent="0.25">
      <c r="A24" s="19" t="s">
        <v>40</v>
      </c>
      <c r="B24" s="12">
        <v>118.13</v>
      </c>
      <c r="C24" s="13">
        <v>45011</v>
      </c>
      <c r="D24" s="13">
        <v>44984</v>
      </c>
      <c r="E24" s="13"/>
      <c r="F24" s="13"/>
      <c r="G24" s="1">
        <f t="shared" si="0"/>
        <v>-27</v>
      </c>
      <c r="H24" s="12">
        <f t="shared" si="1"/>
        <v>-3189.5099999999998</v>
      </c>
    </row>
    <row r="25" spans="1:8" x14ac:dyDescent="0.25">
      <c r="A25" s="19" t="s">
        <v>41</v>
      </c>
      <c r="B25" s="12">
        <v>500</v>
      </c>
      <c r="C25" s="13">
        <v>45025</v>
      </c>
      <c r="D25" s="13">
        <v>45001</v>
      </c>
      <c r="E25" s="13"/>
      <c r="F25" s="13"/>
      <c r="G25" s="1">
        <f t="shared" si="0"/>
        <v>-24</v>
      </c>
      <c r="H25" s="12">
        <f t="shared" si="1"/>
        <v>-12000</v>
      </c>
    </row>
    <row r="26" spans="1:8" x14ac:dyDescent="0.25">
      <c r="A26" s="19" t="s">
        <v>42</v>
      </c>
      <c r="B26" s="12">
        <v>2500</v>
      </c>
      <c r="C26" s="13">
        <v>45023</v>
      </c>
      <c r="D26" s="13">
        <v>45001</v>
      </c>
      <c r="E26" s="13"/>
      <c r="F26" s="13"/>
      <c r="G26" s="1">
        <f t="shared" si="0"/>
        <v>-22</v>
      </c>
      <c r="H26" s="12">
        <f t="shared" si="1"/>
        <v>-55000</v>
      </c>
    </row>
    <row r="27" spans="1:8" x14ac:dyDescent="0.25">
      <c r="A27" s="19" t="s">
        <v>43</v>
      </c>
      <c r="B27" s="12">
        <v>3548</v>
      </c>
      <c r="C27" s="13">
        <v>45021</v>
      </c>
      <c r="D27" s="13">
        <v>45001</v>
      </c>
      <c r="E27" s="13"/>
      <c r="F27" s="13"/>
      <c r="G27" s="1">
        <f t="shared" si="0"/>
        <v>-20</v>
      </c>
      <c r="H27" s="12">
        <f t="shared" si="1"/>
        <v>-70960</v>
      </c>
    </row>
    <row r="28" spans="1:8" x14ac:dyDescent="0.25">
      <c r="A28" s="19" t="s">
        <v>44</v>
      </c>
      <c r="B28" s="12">
        <v>20422</v>
      </c>
      <c r="C28" s="13">
        <v>45007</v>
      </c>
      <c r="D28" s="13">
        <v>45015</v>
      </c>
      <c r="E28" s="13"/>
      <c r="F28" s="13"/>
      <c r="G28" s="1">
        <f t="shared" si="0"/>
        <v>8</v>
      </c>
      <c r="H28" s="12">
        <f t="shared" si="1"/>
        <v>163376</v>
      </c>
    </row>
    <row r="29" spans="1:8" x14ac:dyDescent="0.25">
      <c r="A29" s="19" t="s">
        <v>45</v>
      </c>
      <c r="B29" s="12">
        <v>105</v>
      </c>
      <c r="C29" s="13">
        <v>45039</v>
      </c>
      <c r="D29" s="13">
        <v>45015</v>
      </c>
      <c r="E29" s="13"/>
      <c r="F29" s="13"/>
      <c r="G29" s="1">
        <f t="shared" si="0"/>
        <v>-24</v>
      </c>
      <c r="H29" s="12">
        <f t="shared" si="1"/>
        <v>-2520</v>
      </c>
    </row>
    <row r="30" spans="1:8" x14ac:dyDescent="0.25">
      <c r="A30" s="19" t="s">
        <v>46</v>
      </c>
      <c r="B30" s="12">
        <v>536.9</v>
      </c>
      <c r="C30" s="13">
        <v>45032</v>
      </c>
      <c r="D30" s="13">
        <v>45015</v>
      </c>
      <c r="E30" s="13"/>
      <c r="F30" s="13"/>
      <c r="G30" s="1">
        <f t="shared" si="0"/>
        <v>-17</v>
      </c>
      <c r="H30" s="12">
        <f t="shared" si="1"/>
        <v>-9127.2999999999993</v>
      </c>
    </row>
    <row r="31" spans="1:8" x14ac:dyDescent="0.25">
      <c r="A31" s="19" t="s">
        <v>47</v>
      </c>
      <c r="B31" s="12">
        <v>895.5</v>
      </c>
      <c r="C31" s="13">
        <v>45031</v>
      </c>
      <c r="D31" s="13">
        <v>45015</v>
      </c>
      <c r="E31" s="13"/>
      <c r="F31" s="13"/>
      <c r="G31" s="1">
        <f t="shared" si="0"/>
        <v>-16</v>
      </c>
      <c r="H31" s="12">
        <f t="shared" si="1"/>
        <v>-14328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si="0"/>
        <v>0</v>
      </c>
      <c r="H69" s="12">
        <f t="shared" si="1"/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0"/>
        <v>0</v>
      </c>
      <c r="H70" s="12">
        <f t="shared" si="1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ref="G71:G134" si="2">D71-C71-(F71-E71)</f>
        <v>0</v>
      </c>
      <c r="H71" s="12">
        <f t="shared" ref="H71:H134" si="3">B71*G71</f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si="2"/>
        <v>0</v>
      </c>
      <c r="H133" s="12">
        <f t="shared" si="3"/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2"/>
        <v>0</v>
      </c>
      <c r="H134" s="12">
        <f t="shared" si="3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ref="G135:G198" si="4">D135-C135-(F135-E135)</f>
        <v>0</v>
      </c>
      <c r="H135" s="12">
        <f t="shared" ref="H135:H198" si="5">B135*G135</f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ht="14.25" customHeight="1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3"/>
      <c r="D195" s="13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4"/>
      <c r="D197" s="14"/>
      <c r="E197" s="13"/>
      <c r="F197" s="13"/>
      <c r="G197" s="1">
        <f t="shared" si="4"/>
        <v>0</v>
      </c>
      <c r="H197" s="12">
        <f t="shared" si="5"/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4"/>
        <v>0</v>
      </c>
      <c r="H198" s="12">
        <f t="shared" si="5"/>
        <v>0</v>
      </c>
    </row>
    <row r="199" spans="1:8" x14ac:dyDescent="0.25">
      <c r="A199" s="19"/>
      <c r="B199" s="12"/>
      <c r="C199" s="13"/>
      <c r="D199" s="13"/>
      <c r="E199" s="13"/>
      <c r="F199" s="13"/>
      <c r="G199" s="1">
        <f t="shared" ref="G199:G205" si="6">D199-C199-(F199-E199)</f>
        <v>0</v>
      </c>
      <c r="H199" s="12">
        <f t="shared" ref="H199:H205" si="7">B199*G199</f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4"/>
      <c r="D201" s="14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3"/>
      <c r="D203" s="13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3"/>
      <c r="D204" s="13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ref="G206:G255" si="8">D206-C206-(F206-E206)</f>
        <v>0</v>
      </c>
      <c r="H206" s="12">
        <f t="shared" ref="H206:H255" si="9">B206*G206</f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8"/>
        <v>0</v>
      </c>
      <c r="H254" s="12">
        <f t="shared" si="9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8"/>
        <v>0</v>
      </c>
      <c r="H255" s="12">
        <f t="shared" si="9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ref="G256:G319" si="10">D256-C256-(F256-E256)</f>
        <v>0</v>
      </c>
      <c r="H256" s="12">
        <f t="shared" ref="H256:H319" si="11">B256*G256</f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10"/>
        <v>0</v>
      </c>
      <c r="H318" s="12">
        <f t="shared" si="11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0"/>
        <v>0</v>
      </c>
      <c r="H319" s="12">
        <f t="shared" si="11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ref="G320:G355" si="12">D320-C320-(F320-E320)</f>
        <v>0</v>
      </c>
      <c r="H320" s="12">
        <f t="shared" ref="H320:H355" si="13">B320*G320</f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  <row r="354" spans="1:8" x14ac:dyDescent="0.25">
      <c r="A354" s="19"/>
      <c r="B354" s="12"/>
      <c r="C354" s="14"/>
      <c r="D354" s="14"/>
      <c r="E354" s="13"/>
      <c r="F354" s="13"/>
      <c r="G354" s="1">
        <f t="shared" si="12"/>
        <v>0</v>
      </c>
      <c r="H354" s="12">
        <f t="shared" si="13"/>
        <v>0</v>
      </c>
    </row>
    <row r="355" spans="1:8" x14ac:dyDescent="0.25">
      <c r="A355" s="19"/>
      <c r="B355" s="12"/>
      <c r="C355" s="14"/>
      <c r="D355" s="14"/>
      <c r="E355" s="13"/>
      <c r="F355" s="13"/>
      <c r="G355" s="1">
        <f t="shared" si="12"/>
        <v>0</v>
      </c>
      <c r="H355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40696.33</v>
      </c>
      <c r="C1">
        <f>COUNTA(A4:A353)</f>
        <v>7</v>
      </c>
      <c r="G1" s="16">
        <f>IF(B1&lt;&gt;0,H1/B1,0)</f>
        <v>-22.686769544084196</v>
      </c>
      <c r="H1" s="15">
        <f>SUM(H4:H353)</f>
        <v>-923268.26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48</v>
      </c>
      <c r="B4" s="12">
        <v>30801</v>
      </c>
      <c r="C4" s="13">
        <v>45053</v>
      </c>
      <c r="D4" s="13">
        <v>45030</v>
      </c>
      <c r="E4" s="13"/>
      <c r="F4" s="13"/>
      <c r="G4" s="1">
        <f>D4-C4-(F4-E4)</f>
        <v>-23</v>
      </c>
      <c r="H4" s="12">
        <f>B4*G4</f>
        <v>-708423</v>
      </c>
    </row>
    <row r="5" spans="1:8" x14ac:dyDescent="0.25">
      <c r="A5" s="19" t="s">
        <v>49</v>
      </c>
      <c r="B5" s="12">
        <v>8895.5400000000009</v>
      </c>
      <c r="C5" s="13">
        <v>45052</v>
      </c>
      <c r="D5" s="13">
        <v>45030</v>
      </c>
      <c r="E5" s="13"/>
      <c r="F5" s="13"/>
      <c r="G5" s="1">
        <f t="shared" ref="G5:G68" si="0">D5-C5-(F5-E5)</f>
        <v>-22</v>
      </c>
      <c r="H5" s="12">
        <f t="shared" ref="H5:H68" si="1">B5*G5</f>
        <v>-195701.88</v>
      </c>
    </row>
    <row r="6" spans="1:8" x14ac:dyDescent="0.25">
      <c r="A6" s="19" t="s">
        <v>50</v>
      </c>
      <c r="B6" s="12">
        <v>79</v>
      </c>
      <c r="C6" s="13">
        <v>45049</v>
      </c>
      <c r="D6" s="13">
        <v>45030</v>
      </c>
      <c r="E6" s="13"/>
      <c r="F6" s="13"/>
      <c r="G6" s="1">
        <f t="shared" si="0"/>
        <v>-19</v>
      </c>
      <c r="H6" s="12">
        <f t="shared" si="1"/>
        <v>-1501</v>
      </c>
    </row>
    <row r="7" spans="1:8" x14ac:dyDescent="0.25">
      <c r="A7" s="19" t="s">
        <v>51</v>
      </c>
      <c r="B7" s="12">
        <v>153</v>
      </c>
      <c r="C7" s="13">
        <v>45049</v>
      </c>
      <c r="D7" s="13">
        <v>45030</v>
      </c>
      <c r="E7" s="13"/>
      <c r="F7" s="13"/>
      <c r="G7" s="1">
        <f t="shared" si="0"/>
        <v>-19</v>
      </c>
      <c r="H7" s="12">
        <f t="shared" si="1"/>
        <v>-2907</v>
      </c>
    </row>
    <row r="8" spans="1:8" x14ac:dyDescent="0.25">
      <c r="A8" s="19" t="s">
        <v>52</v>
      </c>
      <c r="B8" s="12">
        <v>369</v>
      </c>
      <c r="C8" s="13">
        <v>45045</v>
      </c>
      <c r="D8" s="13">
        <v>45030</v>
      </c>
      <c r="E8" s="13"/>
      <c r="F8" s="13"/>
      <c r="G8" s="1">
        <f t="shared" si="0"/>
        <v>-15</v>
      </c>
      <c r="H8" s="12">
        <f t="shared" si="1"/>
        <v>-5535</v>
      </c>
    </row>
    <row r="9" spans="1:8" x14ac:dyDescent="0.25">
      <c r="A9" s="19" t="s">
        <v>53</v>
      </c>
      <c r="B9" s="12">
        <v>337.79</v>
      </c>
      <c r="C9" s="13">
        <v>45052</v>
      </c>
      <c r="D9" s="13">
        <v>45030</v>
      </c>
      <c r="E9" s="13"/>
      <c r="F9" s="13"/>
      <c r="G9" s="1">
        <f t="shared" si="0"/>
        <v>-22</v>
      </c>
      <c r="H9" s="12">
        <f t="shared" si="1"/>
        <v>-7431.38</v>
      </c>
    </row>
    <row r="10" spans="1:8" x14ac:dyDescent="0.25">
      <c r="A10" s="19" t="s">
        <v>54</v>
      </c>
      <c r="B10" s="12">
        <v>61</v>
      </c>
      <c r="C10" s="13">
        <v>45059</v>
      </c>
      <c r="D10" s="13">
        <v>45030</v>
      </c>
      <c r="E10" s="13"/>
      <c r="F10" s="13"/>
      <c r="G10" s="1">
        <f t="shared" si="0"/>
        <v>-29</v>
      </c>
      <c r="H10" s="12">
        <f t="shared" si="1"/>
        <v>-1769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2023-04-17T08:26:45Z</dcterms:modified>
</cp:coreProperties>
</file>