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13_ncr:1_{890FDB71-019C-4D85-AC14-D40615B4058B}" xr6:coauthVersionLast="3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D16" i="1" l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B1" i="3"/>
  <c r="C1" i="3"/>
  <c r="H1" i="3" l="1"/>
  <c r="G1" i="3" s="1"/>
  <c r="H5" i="2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C1" i="2"/>
  <c r="B1" i="2"/>
  <c r="G355" i="2"/>
  <c r="H355" i="2" s="1"/>
  <c r="G354" i="2"/>
  <c r="H354" i="2" s="1"/>
  <c r="H353" i="2"/>
  <c r="G353" i="2"/>
  <c r="G352" i="2"/>
  <c r="H352" i="2" s="1"/>
  <c r="G351" i="2"/>
  <c r="H351" i="2" s="1"/>
  <c r="G350" i="2"/>
  <c r="H350" i="2" s="1"/>
  <c r="H349" i="2"/>
  <c r="G349" i="2"/>
  <c r="H348" i="2"/>
  <c r="G348" i="2"/>
  <c r="G347" i="2"/>
  <c r="H347" i="2" s="1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H337" i="2"/>
  <c r="G337" i="2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H330" i="2"/>
  <c r="G330" i="2"/>
  <c r="G329" i="2"/>
  <c r="H329" i="2" s="1"/>
  <c r="G328" i="2"/>
  <c r="H328" i="2" s="1"/>
  <c r="G327" i="2"/>
  <c r="H327" i="2" s="1"/>
  <c r="G326" i="2"/>
  <c r="H326" i="2" s="1"/>
  <c r="H325" i="2"/>
  <c r="G325" i="2"/>
  <c r="H324" i="2"/>
  <c r="G324" i="2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H306" i="2"/>
  <c r="G306" i="2"/>
  <c r="G305" i="2"/>
  <c r="H305" i="2" s="1"/>
  <c r="G304" i="2"/>
  <c r="H304" i="2" s="1"/>
  <c r="G303" i="2"/>
  <c r="H303" i="2" s="1"/>
  <c r="G302" i="2"/>
  <c r="H302" i="2" s="1"/>
  <c r="H301" i="2"/>
  <c r="G301" i="2"/>
  <c r="H300" i="2"/>
  <c r="G300" i="2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H282" i="2"/>
  <c r="G282" i="2"/>
  <c r="H281" i="2"/>
  <c r="G281" i="2"/>
  <c r="G280" i="2"/>
  <c r="H280" i="2" s="1"/>
  <c r="G279" i="2"/>
  <c r="H279" i="2" s="1"/>
  <c r="G278" i="2"/>
  <c r="H278" i="2" s="1"/>
  <c r="H277" i="2"/>
  <c r="G277" i="2"/>
  <c r="H276" i="2"/>
  <c r="G276" i="2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H258" i="2"/>
  <c r="G258" i="2"/>
  <c r="G257" i="2"/>
  <c r="H257" i="2" s="1"/>
  <c r="G256" i="2"/>
  <c r="H256" i="2" s="1"/>
  <c r="G255" i="2"/>
  <c r="H255" i="2" s="1"/>
  <c r="G254" i="2"/>
  <c r="H254" i="2" s="1"/>
  <c r="H253" i="2"/>
  <c r="G253" i="2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H244" i="2"/>
  <c r="G244" i="2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H226" i="2"/>
  <c r="G226" i="2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G204" i="2"/>
  <c r="G203" i="2"/>
  <c r="H203" i="2" s="1"/>
  <c r="G202" i="2"/>
  <c r="H202" i="2" s="1"/>
  <c r="G201" i="2"/>
  <c r="G200" i="2"/>
  <c r="G199" i="2"/>
  <c r="G198" i="2"/>
  <c r="H198" i="2"/>
  <c r="G197" i="2"/>
  <c r="H197" i="2" s="1"/>
  <c r="G196" i="2"/>
  <c r="H196" i="2" s="1"/>
  <c r="G195" i="2"/>
  <c r="G194" i="2"/>
  <c r="H194" i="2" s="1"/>
  <c r="G193" i="2"/>
  <c r="H193" i="2" s="1"/>
  <c r="G192" i="2"/>
  <c r="H192" i="2" s="1"/>
  <c r="G191" i="2"/>
  <c r="G190" i="2"/>
  <c r="H190" i="2" s="1"/>
  <c r="G189" i="2"/>
  <c r="G188" i="2"/>
  <c r="H188" i="2" s="1"/>
  <c r="G187" i="2"/>
  <c r="H187" i="2" s="1"/>
  <c r="G186" i="2"/>
  <c r="H186" i="2" s="1"/>
  <c r="G185" i="2"/>
  <c r="G184" i="2"/>
  <c r="G183" i="2"/>
  <c r="G182" i="2"/>
  <c r="H182" i="2" s="1"/>
  <c r="G181" i="2"/>
  <c r="H181" i="2" s="1"/>
  <c r="G180" i="2"/>
  <c r="G179" i="2"/>
  <c r="G178" i="2"/>
  <c r="H178" i="2" s="1"/>
  <c r="G177" i="2"/>
  <c r="G176" i="2"/>
  <c r="G175" i="2"/>
  <c r="H175" i="2" s="1"/>
  <c r="G174" i="2"/>
  <c r="H174" i="2" s="1"/>
  <c r="G173" i="2"/>
  <c r="H173" i="2" s="1"/>
  <c r="G172" i="2"/>
  <c r="G171" i="2"/>
  <c r="H171" i="2" s="1"/>
  <c r="G170" i="2"/>
  <c r="H170" i="2" s="1"/>
  <c r="G169" i="2"/>
  <c r="G168" i="2"/>
  <c r="H168" i="2" s="1"/>
  <c r="G167" i="2"/>
  <c r="H167" i="2" s="1"/>
  <c r="G166" i="2"/>
  <c r="H166" i="2" s="1"/>
  <c r="G165" i="2"/>
  <c r="G164" i="2"/>
  <c r="H164" i="2" s="1"/>
  <c r="G163" i="2"/>
  <c r="G162" i="2"/>
  <c r="H162" i="2" s="1"/>
  <c r="G161" i="2"/>
  <c r="G160" i="2"/>
  <c r="H160" i="2" s="1"/>
  <c r="G159" i="2"/>
  <c r="H159" i="2" s="1"/>
  <c r="G158" i="2"/>
  <c r="H158" i="2" s="1"/>
  <c r="G157" i="2"/>
  <c r="G156" i="2"/>
  <c r="G155" i="2"/>
  <c r="G154" i="2"/>
  <c r="H154" i="2"/>
  <c r="G153" i="2"/>
  <c r="G152" i="2"/>
  <c r="G151" i="2"/>
  <c r="G150" i="2"/>
  <c r="H150" i="2"/>
  <c r="G149" i="2"/>
  <c r="H149" i="2" s="1"/>
  <c r="G148" i="2"/>
  <c r="H148" i="2" s="1"/>
  <c r="G147" i="2"/>
  <c r="G146" i="2"/>
  <c r="H146" i="2" s="1"/>
  <c r="G145" i="2"/>
  <c r="G144" i="2"/>
  <c r="G143" i="2"/>
  <c r="G142" i="2"/>
  <c r="H142" i="2"/>
  <c r="G141" i="2"/>
  <c r="G140" i="2"/>
  <c r="H140" i="2" s="1"/>
  <c r="G139" i="2"/>
  <c r="H139" i="2" s="1"/>
  <c r="G138" i="2"/>
  <c r="H138" i="2" s="1"/>
  <c r="G137" i="2"/>
  <c r="G136" i="2"/>
  <c r="G135" i="2"/>
  <c r="G134" i="2"/>
  <c r="H134" i="2" s="1"/>
  <c r="G133" i="2"/>
  <c r="G132" i="2"/>
  <c r="H132" i="2" s="1"/>
  <c r="G131" i="2"/>
  <c r="G130" i="2"/>
  <c r="H130" i="2" s="1"/>
  <c r="G129" i="2"/>
  <c r="H129" i="2" s="1"/>
  <c r="G128" i="2"/>
  <c r="H128" i="2" s="1"/>
  <c r="G127" i="2"/>
  <c r="G126" i="2"/>
  <c r="H126" i="2" s="1"/>
  <c r="G125" i="2"/>
  <c r="H125" i="2" s="1"/>
  <c r="G124" i="2"/>
  <c r="G123" i="2"/>
  <c r="G122" i="2"/>
  <c r="H122" i="2" s="1"/>
  <c r="G121" i="2"/>
  <c r="G120" i="2"/>
  <c r="H120" i="2" s="1"/>
  <c r="G119" i="2"/>
  <c r="H119" i="2" s="1"/>
  <c r="G118" i="2"/>
  <c r="H118" i="2"/>
  <c r="G117" i="2"/>
  <c r="H117" i="2" s="1"/>
  <c r="G116" i="2"/>
  <c r="G115" i="2"/>
  <c r="G114" i="2"/>
  <c r="H114" i="2" s="1"/>
  <c r="G113" i="2"/>
  <c r="G112" i="2"/>
  <c r="G111" i="2"/>
  <c r="H111" i="2" s="1"/>
  <c r="G110" i="2"/>
  <c r="H110" i="2" s="1"/>
  <c r="G109" i="2"/>
  <c r="G108" i="2"/>
  <c r="G107" i="2"/>
  <c r="H107" i="2" s="1"/>
  <c r="G106" i="2"/>
  <c r="H106" i="2" s="1"/>
  <c r="G105" i="2"/>
  <c r="G104" i="2"/>
  <c r="G103" i="2"/>
  <c r="G102" i="2"/>
  <c r="H102" i="2"/>
  <c r="G101" i="2"/>
  <c r="H101" i="2" s="1"/>
  <c r="G100" i="2"/>
  <c r="H100" i="2" s="1"/>
  <c r="G99" i="2"/>
  <c r="G98" i="2"/>
  <c r="H98" i="2" s="1"/>
  <c r="G97" i="2"/>
  <c r="H97" i="2" s="1"/>
  <c r="G96" i="2"/>
  <c r="H96" i="2" s="1"/>
  <c r="G95" i="2"/>
  <c r="G94" i="2"/>
  <c r="H94" i="2"/>
  <c r="G93" i="2"/>
  <c r="G92" i="2"/>
  <c r="H92" i="2" s="1"/>
  <c r="G91" i="2"/>
  <c r="H91" i="2" s="1"/>
  <c r="G90" i="2"/>
  <c r="H90" i="2" s="1"/>
  <c r="G89" i="2"/>
  <c r="G88" i="2"/>
  <c r="G87" i="2"/>
  <c r="G86" i="2"/>
  <c r="H86" i="2" s="1"/>
  <c r="G85" i="2"/>
  <c r="H85" i="2" s="1"/>
  <c r="G84" i="2"/>
  <c r="G83" i="2"/>
  <c r="G82" i="2"/>
  <c r="H82" i="2" s="1"/>
  <c r="G81" i="2"/>
  <c r="H81" i="2" s="1"/>
  <c r="G80" i="2"/>
  <c r="G79" i="2"/>
  <c r="G78" i="2"/>
  <c r="H78" i="2" s="1"/>
  <c r="G77" i="2"/>
  <c r="H77" i="2" s="1"/>
  <c r="G76" i="2"/>
  <c r="G75" i="2"/>
  <c r="H75" i="2" s="1"/>
  <c r="G74" i="2"/>
  <c r="H74" i="2" s="1"/>
  <c r="G73" i="2"/>
  <c r="G72" i="2"/>
  <c r="H72" i="2" s="1"/>
  <c r="G71" i="2"/>
  <c r="H71" i="2" s="1"/>
  <c r="G70" i="2"/>
  <c r="H70" i="2" s="1"/>
  <c r="G69" i="2"/>
  <c r="G68" i="2"/>
  <c r="G67" i="2"/>
  <c r="G66" i="2"/>
  <c r="H66" i="2" s="1"/>
  <c r="G65" i="2"/>
  <c r="G64" i="2"/>
  <c r="H64" i="2" s="1"/>
  <c r="G63" i="2"/>
  <c r="H63" i="2" s="1"/>
  <c r="G62" i="2"/>
  <c r="H62" i="2" s="1"/>
  <c r="G61" i="2"/>
  <c r="G60" i="2"/>
  <c r="H60" i="2" s="1"/>
  <c r="G59" i="2"/>
  <c r="G58" i="2"/>
  <c r="H58" i="2"/>
  <c r="G57" i="2"/>
  <c r="G56" i="2"/>
  <c r="G55" i="2"/>
  <c r="H55" i="2" s="1"/>
  <c r="G54" i="2"/>
  <c r="H54" i="2"/>
  <c r="G53" i="2"/>
  <c r="H53" i="2" s="1"/>
  <c r="G52" i="2"/>
  <c r="H52" i="2" s="1"/>
  <c r="G51" i="2"/>
  <c r="G50" i="2"/>
  <c r="H50" i="2" s="1"/>
  <c r="G49" i="2"/>
  <c r="G48" i="2"/>
  <c r="G47" i="2"/>
  <c r="G46" i="2"/>
  <c r="H46" i="2"/>
  <c r="G45" i="2"/>
  <c r="G44" i="2"/>
  <c r="H44" i="2" s="1"/>
  <c r="G43" i="2"/>
  <c r="H43" i="2" s="1"/>
  <c r="G42" i="2"/>
  <c r="H42" i="2" s="1"/>
  <c r="G41" i="2"/>
  <c r="G40" i="2"/>
  <c r="G39" i="2"/>
  <c r="G38" i="2"/>
  <c r="H38" i="2" s="1"/>
  <c r="G37" i="2"/>
  <c r="G36" i="2"/>
  <c r="H36" i="2" s="1"/>
  <c r="G35" i="2"/>
  <c r="G34" i="2"/>
  <c r="H34" i="2" s="1"/>
  <c r="G33" i="2"/>
  <c r="H33" i="2" s="1"/>
  <c r="G32" i="2"/>
  <c r="H32" i="2" s="1"/>
  <c r="G31" i="2"/>
  <c r="G30" i="2"/>
  <c r="H30" i="2" s="1"/>
  <c r="G29" i="2"/>
  <c r="H29" i="2" s="1"/>
  <c r="G28" i="2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 s="1"/>
  <c r="G7" i="2"/>
  <c r="H7" i="2" s="1"/>
  <c r="G4" i="2"/>
  <c r="H4" i="2" s="1"/>
  <c r="H205" i="2"/>
  <c r="H204" i="2"/>
  <c r="H201" i="2"/>
  <c r="H200" i="2"/>
  <c r="H199" i="2"/>
  <c r="H195" i="2"/>
  <c r="H191" i="2"/>
  <c r="H189" i="2"/>
  <c r="H185" i="2"/>
  <c r="H184" i="2"/>
  <c r="H183" i="2"/>
  <c r="H180" i="2"/>
  <c r="H179" i="2"/>
  <c r="H177" i="2"/>
  <c r="H176" i="2"/>
  <c r="H172" i="2"/>
  <c r="H169" i="2"/>
  <c r="H165" i="2"/>
  <c r="H163" i="2"/>
  <c r="H161" i="2"/>
  <c r="H157" i="2"/>
  <c r="H156" i="2"/>
  <c r="H155" i="2"/>
  <c r="H153" i="2"/>
  <c r="H152" i="2"/>
  <c r="H151" i="2"/>
  <c r="H147" i="2"/>
  <c r="H145" i="2"/>
  <c r="H144" i="2"/>
  <c r="H143" i="2"/>
  <c r="H141" i="2"/>
  <c r="H137" i="2"/>
  <c r="H136" i="2"/>
  <c r="H135" i="2"/>
  <c r="H133" i="2"/>
  <c r="H131" i="2"/>
  <c r="H127" i="2"/>
  <c r="H124" i="2"/>
  <c r="H123" i="2"/>
  <c r="H121" i="2"/>
  <c r="H116" i="2"/>
  <c r="H115" i="2"/>
  <c r="H113" i="2"/>
  <c r="H112" i="2"/>
  <c r="H109" i="2"/>
  <c r="H108" i="2"/>
  <c r="H105" i="2"/>
  <c r="H104" i="2"/>
  <c r="H103" i="2"/>
  <c r="H99" i="2"/>
  <c r="H95" i="2"/>
  <c r="H93" i="2"/>
  <c r="H89" i="2"/>
  <c r="H88" i="2"/>
  <c r="H87" i="2"/>
  <c r="H84" i="2"/>
  <c r="H83" i="2"/>
  <c r="H80" i="2"/>
  <c r="H79" i="2"/>
  <c r="H76" i="2"/>
  <c r="H73" i="2"/>
  <c r="H69" i="2"/>
  <c r="H68" i="2"/>
  <c r="H67" i="2"/>
  <c r="H65" i="2"/>
  <c r="H61" i="2"/>
  <c r="H59" i="2"/>
  <c r="H57" i="2"/>
  <c r="H56" i="2"/>
  <c r="H51" i="2"/>
  <c r="H49" i="2"/>
  <c r="H48" i="2"/>
  <c r="H47" i="2"/>
  <c r="H45" i="2"/>
  <c r="H41" i="2"/>
  <c r="H40" i="2"/>
  <c r="H39" i="2"/>
  <c r="H37" i="2"/>
  <c r="H35" i="2"/>
  <c r="H31" i="2"/>
  <c r="H28" i="2"/>
  <c r="H25" i="2"/>
  <c r="H20" i="2"/>
  <c r="H9" i="2"/>
  <c r="H1" i="2" l="1"/>
  <c r="G1" i="4"/>
  <c r="H1" i="4"/>
  <c r="G1" i="5"/>
  <c r="H1" i="5"/>
  <c r="G1" i="2" l="1"/>
</calcChain>
</file>

<file path=xl/sharedStrings.xml><?xml version="1.0" encoding="utf-8"?>
<sst xmlns="http://schemas.openxmlformats.org/spreadsheetml/2006/main" count="140" uniqueCount="116">
  <si>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</si>
  <si>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</si>
  <si>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</si>
  <si>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</si>
  <si>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</si>
  <si>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</si>
  <si>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</si>
  <si>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</si>
  <si>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</si>
  <si>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</si>
  <si>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</si>
  <si>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</si>
  <si>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</si>
  <si>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</si>
  <si>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</si>
  <si>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</si>
  <si>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</si>
  <si>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</si>
  <si>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</si>
  <si>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</si>
  <si>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</si>
  <si>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</si>
  <si>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1170-2022 del 31/12/2022</t>
  </si>
  <si>
    <t>2/PA/2023 del 12/01/2023</t>
  </si>
  <si>
    <t>7-2023-FE del 20/01/2023</t>
  </si>
  <si>
    <t>A20020221000048159 del 31/12/2022</t>
  </si>
  <si>
    <t>A20020221000048158 del 31/12/2022</t>
  </si>
  <si>
    <t>WI0000510 del 28/12/2022</t>
  </si>
  <si>
    <t>SE1_22000060 del 28/12/2022</t>
  </si>
  <si>
    <t>14549/FVIAC del 19/12/2022</t>
  </si>
  <si>
    <t>BCC18E000000523 del 17/01/2023</t>
  </si>
  <si>
    <t>1010813934 del 25/01/2023</t>
  </si>
  <si>
    <t>2307900003775 del 12/01/2023</t>
  </si>
  <si>
    <t>SE1_23000002 del 31/01/2023</t>
  </si>
  <si>
    <t>1023011723 del 23/01/2023</t>
  </si>
  <si>
    <t>1673/FVISE del 27/01/2023</t>
  </si>
  <si>
    <t>1/001 del 09/01/2023</t>
  </si>
  <si>
    <t>39 del 27/12/2022</t>
  </si>
  <si>
    <t>3/E del 01/12/2022</t>
  </si>
  <si>
    <t>1010818257 del 21/02/2023</t>
  </si>
  <si>
    <t>1010819263 del 21/02/2023</t>
  </si>
  <si>
    <t>4798/FVISE del 01/03/2023</t>
  </si>
  <si>
    <t>23-17-29 del 06/03/2023</t>
  </si>
  <si>
    <t>02/pa del 28/02/2023</t>
  </si>
  <si>
    <t>618/2023 del 15/02/2023</t>
  </si>
  <si>
    <t>FPA 186/23 del 23/03/2023</t>
  </si>
  <si>
    <t>1838/FVIAC del 10/03/2023</t>
  </si>
  <si>
    <t>28 del 09/03/2023</t>
  </si>
  <si>
    <t>23030701PA del 07/03/2023</t>
  </si>
  <si>
    <t>23040301 del 03/04/2023</t>
  </si>
  <si>
    <t>A20020231000010019 del 31/03/2023</t>
  </si>
  <si>
    <t>A20020231000010018 del 31/03/2023</t>
  </si>
  <si>
    <t>943/2023 del 23/03/2023</t>
  </si>
  <si>
    <t>1/9631 del 31/03/2023</t>
  </si>
  <si>
    <t>2307900031310 del 05/04/2023</t>
  </si>
  <si>
    <t>7</t>
  </si>
  <si>
    <t>202300013 del 04/01/223</t>
  </si>
  <si>
    <t>010269/00 E 010275/00 DEL 02/02/2022</t>
  </si>
  <si>
    <t>23-17-54 del 07/04/2023</t>
  </si>
  <si>
    <t>1241/FVIDF del 05/04/2023</t>
  </si>
  <si>
    <t>SE1_23000029 del 28/04/2023</t>
  </si>
  <si>
    <t>SE1_23000012 del 28/02/2023</t>
  </si>
  <si>
    <t>SE1_23000028 del 28/04/2023</t>
  </si>
  <si>
    <t>09/pa del 23/04/2023</t>
  </si>
  <si>
    <t>000014/PA del 29/04/2023</t>
  </si>
  <si>
    <t>000013/PA del 29/04/2023</t>
  </si>
  <si>
    <t>V3-12585 del 17/04/2023</t>
  </si>
  <si>
    <t>V3-13892 del 28/04/2023</t>
  </si>
  <si>
    <t>V3-13754 del 27/04/2023</t>
  </si>
  <si>
    <t>1010830691 del 20/04/2023</t>
  </si>
  <si>
    <t>43939 del 27/04/2023</t>
  </si>
  <si>
    <t>V3-14547 del 04/05/2023</t>
  </si>
  <si>
    <t>V3-14546 del 04/05/2023</t>
  </si>
  <si>
    <t>V3-15742 del 15/05/2023</t>
  </si>
  <si>
    <t>V3-15117 del 10/05/2023</t>
  </si>
  <si>
    <t>V3-15008 del 09/05/2023</t>
  </si>
  <si>
    <t>V3-14700 del 05/05/2023</t>
  </si>
  <si>
    <t>V3-14834 del 08/05/2023</t>
  </si>
  <si>
    <t>V3-15443 del 11/05/2023</t>
  </si>
  <si>
    <t>V3-15546 del 12/05/2023</t>
  </si>
  <si>
    <t>V3-15919 del 16/05/2023</t>
  </si>
  <si>
    <t>2023/70/50/8 del 10/05/2023</t>
  </si>
  <si>
    <t>SE1_23000040 del 09/05/2023</t>
  </si>
  <si>
    <t>30/pa del 15/05/2023</t>
  </si>
  <si>
    <t>4264/FVIAC del 11/05/2023</t>
  </si>
  <si>
    <t>12 del 21/05/2023</t>
  </si>
  <si>
    <t>3600/P del 31/05/2023</t>
  </si>
  <si>
    <t>3601/P del 31/05/2023</t>
  </si>
  <si>
    <t>000024/PA del 31/05/2023</t>
  </si>
  <si>
    <t>000023/PA del 31/05/2023</t>
  </si>
  <si>
    <t>1010836416 del 23/05/2023</t>
  </si>
  <si>
    <t>1010836415 del 23/05/2023</t>
  </si>
  <si>
    <t>SE1_23000049 del 31/05/2023</t>
  </si>
  <si>
    <t>SE1_23000050 del 31/05/2023</t>
  </si>
  <si>
    <t>V3-17137 del 25/05/2023</t>
  </si>
  <si>
    <t>V3-17937 del 31/05/2023</t>
  </si>
  <si>
    <t>V3-18533 del 07/06/2023</t>
  </si>
  <si>
    <t>107 del 29/05/2023</t>
  </si>
  <si>
    <t>21/1 del 25/05/2023</t>
  </si>
  <si>
    <t>7/PA del 08/06/2023</t>
  </si>
  <si>
    <t>340 del 13/06/2023</t>
  </si>
  <si>
    <t>3825 del 25/05/2023</t>
  </si>
  <si>
    <t>87-2023-FE del 19/06/2023</t>
  </si>
  <si>
    <t>24/pa del 13/06/2023</t>
  </si>
  <si>
    <t>86-2023-FE del 19/06/2023</t>
  </si>
  <si>
    <t>88-2023-FE del 19/06/2023</t>
  </si>
  <si>
    <t>22/pa del 13/06/2023</t>
  </si>
  <si>
    <t>44/pa del 27/06/2023</t>
  </si>
  <si>
    <t>43/pa del 22/06/2023</t>
  </si>
  <si>
    <t>42/PA del 14/06/2023</t>
  </si>
  <si>
    <t>38/pa del 13/06/2023</t>
  </si>
  <si>
    <t>2603/FVIDF del 13/06/2023</t>
  </si>
  <si>
    <t>SE1_23000074 del 21/06/2023</t>
  </si>
  <si>
    <t>20400 DEL 30/05/2023</t>
  </si>
  <si>
    <t>400-2023 del 09/06/2023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</si>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</sst>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xios/app/CNT/prg/ext/ITP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rimestre 1"/>
      <sheetName val="Trimestre 2"/>
      <sheetName val="Trimestre 3"/>
      <sheetName val="Trimestre 4"/>
    </sheetNames>
    <sheetDataSet>
      <sheetData sheetId="0" refreshError="1"/>
      <sheetData sheetId="1">
        <row r="1">
          <cell r="B1">
            <v>69653.859999999986</v>
          </cell>
          <cell r="C1">
            <v>26</v>
          </cell>
          <cell r="G1">
            <v>3.355195103329522</v>
          </cell>
          <cell r="H1">
            <v>233702.29</v>
          </cell>
        </row>
      </sheetData>
      <sheetData sheetId="2">
        <row r="1">
          <cell r="B1">
            <v>75441.22</v>
          </cell>
          <cell r="C1">
            <v>64</v>
          </cell>
          <cell r="G1">
            <v>-20.317540331399737</v>
          </cell>
          <cell r="H1">
            <v>-1532780.0300000005</v>
          </cell>
        </row>
      </sheetData>
      <sheetData sheetId="3">
        <row r="1">
          <cell r="B1">
            <v>0</v>
          </cell>
          <cell r="C1">
            <v>0</v>
          </cell>
          <cell r="G1">
            <v>0</v>
          </cell>
          <cell r="H1">
            <v>0</v>
          </cell>
        </row>
      </sheetData>
      <sheetData sheetId="4">
        <row r="1">
          <cell r="B1">
            <v>0</v>
          </cell>
          <cell r="C1">
            <v>0</v>
          </cell>
          <cell r="G1">
            <v>0</v>
          </cell>
          <cell r="H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H16" sqref="H16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90</v>
      </c>
      <c r="B9" s="35"/>
      <c r="C9" s="34">
        <f>SUM(C13:C16)</f>
        <v>145095.07999999999</v>
      </c>
      <c r="D9" s="35"/>
      <c r="E9" s="40">
        <f>('[1]Trimestre 1'!H1+'[1]Trimestre 2'!H1+'[1]Trimestre 3'!H1+'[1]Trimestre 4'!H1)/C9</f>
        <v>-8.9532859418803206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'[1]Trimestre 1'!C1</f>
        <v>26</v>
      </c>
      <c r="C13" s="29">
        <f>'[1]Trimestre 1'!B1</f>
        <v>69653.859999999986</v>
      </c>
      <c r="D13" s="29">
        <f>'[1]Trimestre 1'!G1</f>
        <v>3.355195103329522</v>
      </c>
      <c r="E13" s="29">
        <v>40911.089999999997</v>
      </c>
      <c r="F13" s="33" t="s">
        <v>55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'[1]Trimestre 2'!C1</f>
        <v>64</v>
      </c>
      <c r="C14" s="29">
        <f>'[1]Trimestre 2'!B1</f>
        <v>75441.22</v>
      </c>
      <c r="D14" s="29">
        <f>'[1]Trimestre 2'!G1</f>
        <v>-20.317540331399737</v>
      </c>
      <c r="E14" s="29">
        <v>4344.79</v>
      </c>
      <c r="F14" s="33" t="s">
        <v>115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'[1]Trimestre 3'!C1</f>
        <v>0</v>
      </c>
      <c r="C15" s="29">
        <f>'[1]Trimestre 3'!B1</f>
        <v>0</v>
      </c>
      <c r="D15" s="29">
        <f>'[1]Trimestre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'[1]Trimestre 4'!C1</f>
        <v>0</v>
      </c>
      <c r="C16" s="29">
        <f>'[1]Trimestre 4'!B1</f>
        <v>0</v>
      </c>
      <c r="D16" s="29">
        <f>'[1]Trimestre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5"/>
  <sheetViews>
    <sheetView workbookViewId="0">
      <selection sqref="A1:H34"/>
    </sheetView>
  </sheetViews>
  <sheetFormatPr defaultRowHeight="15" x14ac:dyDescent="0.25"/>
  <cols>
    <col min="1" max="1" width="36.140625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SUM(B4:B355)</f>
        <v>72516.26999999999</v>
      </c>
      <c r="C1">
        <f>COUNTA(A4:A355)</f>
        <v>28</v>
      </c>
      <c r="G1" s="16">
        <f>IF(B1&lt;&gt;0,H1/B1,0)</f>
        <v>3.1466247505559792</v>
      </c>
      <c r="H1" s="15">
        <f>SUM(H4:H355)</f>
        <v>228181.49000000002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2509</v>
      </c>
      <c r="C4" s="13">
        <v>44967</v>
      </c>
      <c r="D4" s="13">
        <v>44959</v>
      </c>
      <c r="E4" s="13"/>
      <c r="F4" s="13"/>
      <c r="G4" s="1">
        <f>D4-C4-(F4-E4)</f>
        <v>-8</v>
      </c>
      <c r="H4" s="12">
        <f>B4*G4</f>
        <v>-20072</v>
      </c>
    </row>
    <row r="5" spans="1:8" x14ac:dyDescent="0.25">
      <c r="A5" s="19" t="s">
        <v>56</v>
      </c>
      <c r="B5" s="12">
        <v>2760.4</v>
      </c>
      <c r="C5" s="13">
        <v>44961</v>
      </c>
      <c r="D5" s="13">
        <v>44959</v>
      </c>
      <c r="E5" s="13"/>
      <c r="F5" s="13"/>
      <c r="G5" s="1">
        <v>-2</v>
      </c>
      <c r="H5" s="12">
        <f>B5*G5</f>
        <v>-5520.8</v>
      </c>
    </row>
    <row r="6" spans="1:8" x14ac:dyDescent="0.25">
      <c r="A6" s="19" t="s">
        <v>57</v>
      </c>
      <c r="B6" s="12">
        <v>102.01</v>
      </c>
      <c r="C6" s="13">
        <v>44959</v>
      </c>
      <c r="D6" s="13">
        <v>44959</v>
      </c>
      <c r="E6" s="13"/>
      <c r="F6" s="13"/>
      <c r="G6" s="1">
        <v>0</v>
      </c>
      <c r="H6" s="12">
        <v>0</v>
      </c>
    </row>
    <row r="7" spans="1:8" x14ac:dyDescent="0.25">
      <c r="A7" s="19" t="s">
        <v>23</v>
      </c>
      <c r="B7" s="12">
        <v>585.83000000000004</v>
      </c>
      <c r="C7" s="13">
        <v>44969</v>
      </c>
      <c r="D7" s="13">
        <v>44959</v>
      </c>
      <c r="E7" s="13"/>
      <c r="F7" s="13"/>
      <c r="G7" s="1">
        <f t="shared" ref="G7:G70" si="0">D7-C7-(F7-E7)</f>
        <v>-10</v>
      </c>
      <c r="H7" s="12">
        <f t="shared" ref="H7:H70" si="1">B7*G7</f>
        <v>-5858.3</v>
      </c>
    </row>
    <row r="8" spans="1:8" x14ac:dyDescent="0.25">
      <c r="A8" s="19" t="s">
        <v>24</v>
      </c>
      <c r="B8" s="12">
        <v>885.6</v>
      </c>
      <c r="C8" s="13">
        <v>44979</v>
      </c>
      <c r="D8" s="13">
        <v>44959</v>
      </c>
      <c r="E8" s="13"/>
      <c r="F8" s="13"/>
      <c r="G8" s="1">
        <f t="shared" si="0"/>
        <v>-20</v>
      </c>
      <c r="H8" s="12">
        <f t="shared" si="1"/>
        <v>-17712</v>
      </c>
    </row>
    <row r="9" spans="1:8" x14ac:dyDescent="0.25">
      <c r="A9" s="19" t="s">
        <v>25</v>
      </c>
      <c r="B9" s="12">
        <v>79</v>
      </c>
      <c r="C9" s="13">
        <v>44959</v>
      </c>
      <c r="D9" s="13">
        <v>44959</v>
      </c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 t="s">
        <v>26</v>
      </c>
      <c r="B10" s="12">
        <v>153</v>
      </c>
      <c r="C10" s="13">
        <v>44959</v>
      </c>
      <c r="D10" s="13">
        <v>44959</v>
      </c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 t="s">
        <v>27</v>
      </c>
      <c r="B11" s="12">
        <v>100.98</v>
      </c>
      <c r="C11" s="13">
        <v>44959</v>
      </c>
      <c r="D11" s="13">
        <v>44959</v>
      </c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 t="s">
        <v>28</v>
      </c>
      <c r="B12" s="12">
        <v>450</v>
      </c>
      <c r="C12" s="13">
        <v>44954</v>
      </c>
      <c r="D12" s="13">
        <v>44959</v>
      </c>
      <c r="E12" s="13"/>
      <c r="F12" s="13"/>
      <c r="G12" s="1">
        <f t="shared" si="0"/>
        <v>5</v>
      </c>
      <c r="H12" s="12">
        <f t="shared" si="1"/>
        <v>2250</v>
      </c>
    </row>
    <row r="13" spans="1:8" x14ac:dyDescent="0.25">
      <c r="A13" s="19" t="s">
        <v>29</v>
      </c>
      <c r="B13" s="12">
        <v>205.31</v>
      </c>
      <c r="C13" s="13">
        <v>44952</v>
      </c>
      <c r="D13" s="13">
        <v>44959</v>
      </c>
      <c r="E13" s="13"/>
      <c r="F13" s="13"/>
      <c r="G13" s="1">
        <f t="shared" si="0"/>
        <v>7</v>
      </c>
      <c r="H13" s="12">
        <f t="shared" si="1"/>
        <v>1437.17</v>
      </c>
    </row>
    <row r="14" spans="1:8" x14ac:dyDescent="0.25">
      <c r="A14" s="19" t="s">
        <v>30</v>
      </c>
      <c r="B14" s="12">
        <v>400</v>
      </c>
      <c r="C14" s="13">
        <v>44975</v>
      </c>
      <c r="D14" s="13">
        <v>44959</v>
      </c>
      <c r="E14" s="13"/>
      <c r="F14" s="13"/>
      <c r="G14" s="1">
        <f t="shared" si="0"/>
        <v>-16</v>
      </c>
      <c r="H14" s="12">
        <f t="shared" si="1"/>
        <v>-6400</v>
      </c>
    </row>
    <row r="15" spans="1:8" x14ac:dyDescent="0.25">
      <c r="A15" s="19" t="s">
        <v>31</v>
      </c>
      <c r="B15" s="12">
        <v>221.65</v>
      </c>
      <c r="C15" s="13">
        <v>44982</v>
      </c>
      <c r="D15" s="13">
        <v>44959</v>
      </c>
      <c r="E15" s="13"/>
      <c r="F15" s="13"/>
      <c r="G15" s="1">
        <f t="shared" si="0"/>
        <v>-23</v>
      </c>
      <c r="H15" s="12">
        <f t="shared" si="1"/>
        <v>-5097.95</v>
      </c>
    </row>
    <row r="16" spans="1:8" x14ac:dyDescent="0.25">
      <c r="A16" s="19" t="s">
        <v>32</v>
      </c>
      <c r="B16" s="12">
        <v>61</v>
      </c>
      <c r="C16" s="13">
        <v>44975</v>
      </c>
      <c r="D16" s="13">
        <v>44959</v>
      </c>
      <c r="E16" s="13"/>
      <c r="F16" s="13"/>
      <c r="G16" s="1">
        <f t="shared" si="0"/>
        <v>-16</v>
      </c>
      <c r="H16" s="12">
        <f t="shared" si="1"/>
        <v>-976</v>
      </c>
    </row>
    <row r="17" spans="1:8" x14ac:dyDescent="0.25">
      <c r="A17" s="19" t="s">
        <v>33</v>
      </c>
      <c r="B17" s="12">
        <v>525</v>
      </c>
      <c r="C17" s="13">
        <v>44988</v>
      </c>
      <c r="D17" s="13">
        <v>44959</v>
      </c>
      <c r="E17" s="13"/>
      <c r="F17" s="13"/>
      <c r="G17" s="1">
        <f t="shared" si="0"/>
        <v>-29</v>
      </c>
      <c r="H17" s="12">
        <f t="shared" si="1"/>
        <v>-15225</v>
      </c>
    </row>
    <row r="18" spans="1:8" x14ac:dyDescent="0.25">
      <c r="A18" s="19" t="s">
        <v>34</v>
      </c>
      <c r="B18" s="12">
        <v>2.5299999999999998</v>
      </c>
      <c r="C18" s="13">
        <v>44981</v>
      </c>
      <c r="D18" s="13">
        <v>44964</v>
      </c>
      <c r="E18" s="13"/>
      <c r="F18" s="13"/>
      <c r="G18" s="1">
        <f t="shared" si="0"/>
        <v>-17</v>
      </c>
      <c r="H18" s="12">
        <f t="shared" si="1"/>
        <v>-43.01</v>
      </c>
    </row>
    <row r="19" spans="1:8" x14ac:dyDescent="0.25">
      <c r="A19" s="19" t="s">
        <v>35</v>
      </c>
      <c r="B19" s="12">
        <v>2577.6</v>
      </c>
      <c r="C19" s="13">
        <v>44993</v>
      </c>
      <c r="D19" s="13">
        <v>44964</v>
      </c>
      <c r="E19" s="13"/>
      <c r="F19" s="13"/>
      <c r="G19" s="1">
        <f t="shared" si="0"/>
        <v>-29</v>
      </c>
      <c r="H19" s="12">
        <f t="shared" si="1"/>
        <v>-74750.399999999994</v>
      </c>
    </row>
    <row r="20" spans="1:8" x14ac:dyDescent="0.25">
      <c r="A20" s="19" t="s">
        <v>36</v>
      </c>
      <c r="B20" s="12">
        <v>30017</v>
      </c>
      <c r="C20" s="13">
        <v>44973</v>
      </c>
      <c r="D20" s="13">
        <v>44984</v>
      </c>
      <c r="E20" s="13"/>
      <c r="F20" s="13"/>
      <c r="G20" s="1">
        <f t="shared" si="0"/>
        <v>11</v>
      </c>
      <c r="H20" s="12">
        <f t="shared" si="1"/>
        <v>330187</v>
      </c>
    </row>
    <row r="21" spans="1:8" x14ac:dyDescent="0.25">
      <c r="A21" s="19" t="s">
        <v>37</v>
      </c>
      <c r="B21" s="12">
        <v>1700</v>
      </c>
      <c r="C21" s="13">
        <v>44959</v>
      </c>
      <c r="D21" s="13">
        <v>44984</v>
      </c>
      <c r="E21" s="13"/>
      <c r="F21" s="13"/>
      <c r="G21" s="1">
        <f t="shared" si="0"/>
        <v>25</v>
      </c>
      <c r="H21" s="12">
        <f t="shared" si="1"/>
        <v>42500</v>
      </c>
    </row>
    <row r="22" spans="1:8" x14ac:dyDescent="0.25">
      <c r="A22" s="19" t="s">
        <v>38</v>
      </c>
      <c r="B22" s="12">
        <v>304</v>
      </c>
      <c r="C22" s="13">
        <v>44938</v>
      </c>
      <c r="D22" s="13">
        <v>44984</v>
      </c>
      <c r="E22" s="13"/>
      <c r="F22" s="13"/>
      <c r="G22" s="1">
        <f t="shared" si="0"/>
        <v>46</v>
      </c>
      <c r="H22" s="12">
        <f t="shared" si="1"/>
        <v>13984</v>
      </c>
    </row>
    <row r="23" spans="1:8" x14ac:dyDescent="0.25">
      <c r="A23" s="19" t="s">
        <v>39</v>
      </c>
      <c r="B23" s="12">
        <v>250.83</v>
      </c>
      <c r="C23" s="13">
        <v>45011</v>
      </c>
      <c r="D23" s="13">
        <v>44984</v>
      </c>
      <c r="E23" s="13"/>
      <c r="F23" s="13"/>
      <c r="G23" s="1">
        <f t="shared" si="0"/>
        <v>-27</v>
      </c>
      <c r="H23" s="12">
        <f t="shared" si="1"/>
        <v>-6772.4100000000008</v>
      </c>
    </row>
    <row r="24" spans="1:8" x14ac:dyDescent="0.25">
      <c r="A24" s="19" t="s">
        <v>40</v>
      </c>
      <c r="B24" s="12">
        <v>118.13</v>
      </c>
      <c r="C24" s="13">
        <v>45011</v>
      </c>
      <c r="D24" s="13">
        <v>44984</v>
      </c>
      <c r="E24" s="13"/>
      <c r="F24" s="13"/>
      <c r="G24" s="1">
        <f t="shared" si="0"/>
        <v>-27</v>
      </c>
      <c r="H24" s="12">
        <f t="shared" si="1"/>
        <v>-3189.5099999999998</v>
      </c>
    </row>
    <row r="25" spans="1:8" x14ac:dyDescent="0.25">
      <c r="A25" s="19" t="s">
        <v>41</v>
      </c>
      <c r="B25" s="12">
        <v>500</v>
      </c>
      <c r="C25" s="13">
        <v>45025</v>
      </c>
      <c r="D25" s="13">
        <v>45001</v>
      </c>
      <c r="E25" s="13"/>
      <c r="F25" s="13"/>
      <c r="G25" s="1">
        <f t="shared" si="0"/>
        <v>-24</v>
      </c>
      <c r="H25" s="12">
        <f t="shared" si="1"/>
        <v>-12000</v>
      </c>
    </row>
    <row r="26" spans="1:8" x14ac:dyDescent="0.25">
      <c r="A26" s="19" t="s">
        <v>42</v>
      </c>
      <c r="B26" s="12">
        <v>2500</v>
      </c>
      <c r="C26" s="13">
        <v>45023</v>
      </c>
      <c r="D26" s="13">
        <v>45001</v>
      </c>
      <c r="E26" s="13"/>
      <c r="F26" s="13"/>
      <c r="G26" s="1">
        <f t="shared" si="0"/>
        <v>-22</v>
      </c>
      <c r="H26" s="12">
        <f t="shared" si="1"/>
        <v>-55000</v>
      </c>
    </row>
    <row r="27" spans="1:8" x14ac:dyDescent="0.25">
      <c r="A27" s="19" t="s">
        <v>43</v>
      </c>
      <c r="B27" s="12">
        <v>3548</v>
      </c>
      <c r="C27" s="13">
        <v>45021</v>
      </c>
      <c r="D27" s="13">
        <v>45001</v>
      </c>
      <c r="E27" s="13"/>
      <c r="F27" s="13"/>
      <c r="G27" s="1">
        <f t="shared" si="0"/>
        <v>-20</v>
      </c>
      <c r="H27" s="12">
        <f t="shared" si="1"/>
        <v>-70960</v>
      </c>
    </row>
    <row r="28" spans="1:8" x14ac:dyDescent="0.25">
      <c r="A28" s="19" t="s">
        <v>44</v>
      </c>
      <c r="B28" s="12">
        <v>20422</v>
      </c>
      <c r="C28" s="13">
        <v>45007</v>
      </c>
      <c r="D28" s="13">
        <v>45015</v>
      </c>
      <c r="E28" s="13"/>
      <c r="F28" s="13"/>
      <c r="G28" s="1">
        <f t="shared" si="0"/>
        <v>8</v>
      </c>
      <c r="H28" s="12">
        <f t="shared" si="1"/>
        <v>163376</v>
      </c>
    </row>
    <row r="29" spans="1:8" x14ac:dyDescent="0.25">
      <c r="A29" s="19" t="s">
        <v>45</v>
      </c>
      <c r="B29" s="12">
        <v>105</v>
      </c>
      <c r="C29" s="13">
        <v>45039</v>
      </c>
      <c r="D29" s="13">
        <v>45015</v>
      </c>
      <c r="E29" s="13"/>
      <c r="F29" s="13"/>
      <c r="G29" s="1">
        <f t="shared" si="0"/>
        <v>-24</v>
      </c>
      <c r="H29" s="12">
        <f t="shared" si="1"/>
        <v>-2520</v>
      </c>
    </row>
    <row r="30" spans="1:8" x14ac:dyDescent="0.25">
      <c r="A30" s="19" t="s">
        <v>46</v>
      </c>
      <c r="B30" s="12">
        <v>536.9</v>
      </c>
      <c r="C30" s="13">
        <v>45032</v>
      </c>
      <c r="D30" s="13">
        <v>45015</v>
      </c>
      <c r="E30" s="13"/>
      <c r="F30" s="13"/>
      <c r="G30" s="1">
        <f t="shared" si="0"/>
        <v>-17</v>
      </c>
      <c r="H30" s="12">
        <f t="shared" si="1"/>
        <v>-9127.2999999999993</v>
      </c>
    </row>
    <row r="31" spans="1:8" x14ac:dyDescent="0.25">
      <c r="A31" s="19" t="s">
        <v>47</v>
      </c>
      <c r="B31" s="12">
        <v>895.5</v>
      </c>
      <c r="C31" s="13">
        <v>45031</v>
      </c>
      <c r="D31" s="13">
        <v>45015</v>
      </c>
      <c r="E31" s="13"/>
      <c r="F31" s="13"/>
      <c r="G31" s="1">
        <f t="shared" si="0"/>
        <v>-16</v>
      </c>
      <c r="H31" s="12">
        <f t="shared" si="1"/>
        <v>-14328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0"/>
        <v>0</v>
      </c>
      <c r="H69" s="12">
        <f t="shared" si="1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0"/>
        <v>0</v>
      </c>
      <c r="H70" s="12">
        <f t="shared" si="1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ref="G71:G134" si="2">D71-C71-(F71-E71)</f>
        <v>0</v>
      </c>
      <c r="H71" s="12">
        <f t="shared" ref="H71:H134" si="3">B71*G71</f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2"/>
        <v>0</v>
      </c>
      <c r="H133" s="12">
        <f t="shared" si="3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ref="G135:G198" si="4">D135-C135-(F135-E135)</f>
        <v>0</v>
      </c>
      <c r="H135" s="12">
        <f t="shared" ref="H135:H198" si="5">B135*G135</f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ht="14.25" customHeight="1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3"/>
      <c r="D195" s="13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4"/>
      <c r="D197" s="14"/>
      <c r="E197" s="13"/>
      <c r="F197" s="13"/>
      <c r="G197" s="1">
        <f t="shared" si="4"/>
        <v>0</v>
      </c>
      <c r="H197" s="12">
        <f t="shared" si="5"/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25">
      <c r="A199" s="19"/>
      <c r="B199" s="12"/>
      <c r="C199" s="13"/>
      <c r="D199" s="13"/>
      <c r="E199" s="13"/>
      <c r="F199" s="13"/>
      <c r="G199" s="1">
        <f t="shared" ref="G199:G205" si="6">D199-C199-(F199-E199)</f>
        <v>0</v>
      </c>
      <c r="H199" s="12">
        <f t="shared" ref="H199:H205" si="7">B199*G199</f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4"/>
      <c r="D201" s="14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3"/>
      <c r="D203" s="13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3"/>
      <c r="D204" s="13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ref="G206:G255" si="8">D206-C206-(F206-E206)</f>
        <v>0</v>
      </c>
      <c r="H206" s="12">
        <f t="shared" ref="H206:H255" si="9">B206*G206</f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ref="G256:G319" si="10">D256-C256-(F256-E256)</f>
        <v>0</v>
      </c>
      <c r="H256" s="12">
        <f t="shared" ref="H256:H319" si="11">B256*G256</f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ref="G320:G355" si="12">D320-C320-(F320-E320)</f>
        <v>0</v>
      </c>
      <c r="H320" s="12">
        <f t="shared" ref="H320:H355" si="13">B320*G320</f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  <row r="354" spans="1:8" x14ac:dyDescent="0.25">
      <c r="A354" s="19"/>
      <c r="B354" s="12"/>
      <c r="C354" s="14"/>
      <c r="D354" s="14"/>
      <c r="E354" s="13"/>
      <c r="F354" s="13"/>
      <c r="G354" s="1">
        <f t="shared" si="12"/>
        <v>0</v>
      </c>
      <c r="H354" s="12">
        <f t="shared" si="13"/>
        <v>0</v>
      </c>
    </row>
    <row r="355" spans="1:8" x14ac:dyDescent="0.25">
      <c r="A355" s="19"/>
      <c r="B355" s="12"/>
      <c r="C355" s="14"/>
      <c r="D355" s="14"/>
      <c r="E355" s="13"/>
      <c r="F355" s="13"/>
      <c r="G355" s="1">
        <f t="shared" si="12"/>
        <v>0</v>
      </c>
      <c r="H355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tabSelected="1" workbookViewId="0">
      <selection activeCell="K84" sqref="K84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75441.22</v>
      </c>
      <c r="C1">
        <f>COUNTA(A4:A353)</f>
        <v>64</v>
      </c>
      <c r="G1" s="16">
        <f>IF(B1&lt;&gt;0,H1/B1,0)</f>
        <v>-20.317540331399737</v>
      </c>
      <c r="H1" s="15">
        <f>SUM(H4:H353)</f>
        <v>-1532780.0300000005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2"/>
      <c r="G3" s="10" t="s">
        <v>8</v>
      </c>
      <c r="H3" s="10" t="s">
        <v>9</v>
      </c>
    </row>
    <row r="4" spans="1:8" x14ac:dyDescent="0.25">
      <c r="A4" s="19" t="s">
        <v>48</v>
      </c>
      <c r="B4" s="12">
        <v>30801</v>
      </c>
      <c r="C4" s="13">
        <v>45053</v>
      </c>
      <c r="D4" s="13">
        <v>45030</v>
      </c>
      <c r="E4" s="13"/>
      <c r="F4" s="13"/>
      <c r="G4" s="1">
        <f>D4-C4-(F4-E4)</f>
        <v>-23</v>
      </c>
      <c r="H4" s="12">
        <f>B4*G4</f>
        <v>-708423</v>
      </c>
    </row>
    <row r="5" spans="1:8" x14ac:dyDescent="0.25">
      <c r="A5" s="19" t="s">
        <v>49</v>
      </c>
      <c r="B5" s="12">
        <v>8895.5400000000009</v>
      </c>
      <c r="C5" s="13">
        <v>45052</v>
      </c>
      <c r="D5" s="13">
        <v>45030</v>
      </c>
      <c r="E5" s="13"/>
      <c r="F5" s="13"/>
      <c r="G5" s="1">
        <f t="shared" ref="G5:G67" si="0">D5-C5-(F5-E5)</f>
        <v>-22</v>
      </c>
      <c r="H5" s="12">
        <f t="shared" ref="H5:H67" si="1">B5*G5</f>
        <v>-195701.88</v>
      </c>
    </row>
    <row r="6" spans="1:8" x14ac:dyDescent="0.25">
      <c r="A6" s="19" t="s">
        <v>50</v>
      </c>
      <c r="B6" s="12">
        <v>79</v>
      </c>
      <c r="C6" s="13">
        <v>45049</v>
      </c>
      <c r="D6" s="13">
        <v>45030</v>
      </c>
      <c r="E6" s="13"/>
      <c r="F6" s="13"/>
      <c r="G6" s="1">
        <f t="shared" si="0"/>
        <v>-19</v>
      </c>
      <c r="H6" s="12">
        <f t="shared" si="1"/>
        <v>-1501</v>
      </c>
    </row>
    <row r="7" spans="1:8" x14ac:dyDescent="0.25">
      <c r="A7" s="19" t="s">
        <v>51</v>
      </c>
      <c r="B7" s="12">
        <v>153</v>
      </c>
      <c r="C7" s="13">
        <v>45049</v>
      </c>
      <c r="D7" s="13">
        <v>45030</v>
      </c>
      <c r="E7" s="13"/>
      <c r="F7" s="13"/>
      <c r="G7" s="1">
        <f t="shared" si="0"/>
        <v>-19</v>
      </c>
      <c r="H7" s="12">
        <f t="shared" si="1"/>
        <v>-2907</v>
      </c>
    </row>
    <row r="8" spans="1:8" x14ac:dyDescent="0.25">
      <c r="A8" s="19" t="s">
        <v>52</v>
      </c>
      <c r="B8" s="12">
        <v>369</v>
      </c>
      <c r="C8" s="13">
        <v>45045</v>
      </c>
      <c r="D8" s="13">
        <v>45030</v>
      </c>
      <c r="E8" s="13"/>
      <c r="F8" s="13"/>
      <c r="G8" s="1">
        <f t="shared" si="0"/>
        <v>-15</v>
      </c>
      <c r="H8" s="12">
        <f t="shared" si="1"/>
        <v>-5535</v>
      </c>
    </row>
    <row r="9" spans="1:8" x14ac:dyDescent="0.25">
      <c r="A9" s="19" t="s">
        <v>53</v>
      </c>
      <c r="B9" s="12">
        <v>337.79</v>
      </c>
      <c r="C9" s="13">
        <v>45052</v>
      </c>
      <c r="D9" s="13">
        <v>45030</v>
      </c>
      <c r="E9" s="13"/>
      <c r="F9" s="13"/>
      <c r="G9" s="1">
        <f t="shared" si="0"/>
        <v>-22</v>
      </c>
      <c r="H9" s="12">
        <f t="shared" si="1"/>
        <v>-7431.38</v>
      </c>
    </row>
    <row r="10" spans="1:8" x14ac:dyDescent="0.25">
      <c r="A10" s="19" t="s">
        <v>54</v>
      </c>
      <c r="B10" s="12">
        <v>61</v>
      </c>
      <c r="C10" s="13">
        <v>45059</v>
      </c>
      <c r="D10" s="13">
        <v>45030</v>
      </c>
      <c r="E10" s="13"/>
      <c r="F10" s="13"/>
      <c r="G10" s="1">
        <f t="shared" si="0"/>
        <v>-29</v>
      </c>
      <c r="H10" s="12">
        <f t="shared" si="1"/>
        <v>-1769</v>
      </c>
    </row>
    <row r="11" spans="1:8" x14ac:dyDescent="0.25">
      <c r="A11" s="19" t="s">
        <v>58</v>
      </c>
      <c r="B11" s="12">
        <v>7412</v>
      </c>
      <c r="C11" s="13">
        <v>45065</v>
      </c>
      <c r="D11" s="13">
        <v>45055</v>
      </c>
      <c r="E11" s="13"/>
      <c r="F11" s="13"/>
      <c r="G11" s="1">
        <f t="shared" si="0"/>
        <v>-10</v>
      </c>
      <c r="H11" s="12">
        <f t="shared" si="1"/>
        <v>-74120</v>
      </c>
    </row>
    <row r="12" spans="1:8" x14ac:dyDescent="0.25">
      <c r="A12" s="19" t="s">
        <v>59</v>
      </c>
      <c r="B12" s="12">
        <v>423.79</v>
      </c>
      <c r="C12" s="13">
        <v>45063</v>
      </c>
      <c r="D12" s="13">
        <v>45055</v>
      </c>
      <c r="E12" s="13"/>
      <c r="F12" s="13"/>
      <c r="G12" s="1">
        <f t="shared" si="0"/>
        <v>-8</v>
      </c>
      <c r="H12" s="12">
        <f t="shared" si="1"/>
        <v>-3390.32</v>
      </c>
    </row>
    <row r="13" spans="1:8" x14ac:dyDescent="0.25">
      <c r="A13" s="19" t="s">
        <v>60</v>
      </c>
      <c r="B13" s="12">
        <v>160</v>
      </c>
      <c r="C13" s="13">
        <v>45078</v>
      </c>
      <c r="D13" s="13">
        <v>45055</v>
      </c>
      <c r="E13" s="13"/>
      <c r="F13" s="13"/>
      <c r="G13" s="1">
        <f t="shared" si="0"/>
        <v>-23</v>
      </c>
      <c r="H13" s="12">
        <f t="shared" si="1"/>
        <v>-3680</v>
      </c>
    </row>
    <row r="14" spans="1:8" x14ac:dyDescent="0.25">
      <c r="A14" s="19" t="s">
        <v>61</v>
      </c>
      <c r="B14" s="12">
        <v>375</v>
      </c>
      <c r="C14" s="13">
        <v>45023</v>
      </c>
      <c r="D14" s="13">
        <v>45055</v>
      </c>
      <c r="E14" s="13"/>
      <c r="F14" s="13"/>
      <c r="G14" s="1">
        <f t="shared" si="0"/>
        <v>32</v>
      </c>
      <c r="H14" s="12">
        <f t="shared" si="1"/>
        <v>12000</v>
      </c>
    </row>
    <row r="15" spans="1:8" x14ac:dyDescent="0.25">
      <c r="A15" s="19" t="s">
        <v>62</v>
      </c>
      <c r="B15" s="12">
        <v>225</v>
      </c>
      <c r="C15" s="13">
        <v>45078</v>
      </c>
      <c r="D15" s="13">
        <v>45055</v>
      </c>
      <c r="E15" s="13"/>
      <c r="F15" s="13"/>
      <c r="G15" s="1">
        <f t="shared" si="0"/>
        <v>-23</v>
      </c>
      <c r="H15" s="12">
        <f t="shared" si="1"/>
        <v>-5175</v>
      </c>
    </row>
    <row r="16" spans="1:8" x14ac:dyDescent="0.25">
      <c r="A16" s="19" t="s">
        <v>63</v>
      </c>
      <c r="B16" s="12">
        <v>498</v>
      </c>
      <c r="C16" s="13">
        <v>45078</v>
      </c>
      <c r="D16" s="13">
        <v>45055</v>
      </c>
      <c r="E16" s="13"/>
      <c r="F16" s="13"/>
      <c r="G16" s="1">
        <f t="shared" si="0"/>
        <v>-23</v>
      </c>
      <c r="H16" s="12">
        <f t="shared" si="1"/>
        <v>-11454</v>
      </c>
    </row>
    <row r="17" spans="1:8" x14ac:dyDescent="0.25">
      <c r="A17" s="19" t="s">
        <v>64</v>
      </c>
      <c r="B17" s="12">
        <v>1551.83</v>
      </c>
      <c r="C17" s="13">
        <v>45080</v>
      </c>
      <c r="D17" s="13">
        <v>45055</v>
      </c>
      <c r="E17" s="13"/>
      <c r="F17" s="13"/>
      <c r="G17" s="1">
        <f t="shared" si="0"/>
        <v>-25</v>
      </c>
      <c r="H17" s="12">
        <f t="shared" si="1"/>
        <v>-38795.75</v>
      </c>
    </row>
    <row r="18" spans="1:8" x14ac:dyDescent="0.25">
      <c r="A18" s="19" t="s">
        <v>65</v>
      </c>
      <c r="B18" s="12">
        <v>366</v>
      </c>
      <c r="C18" s="13">
        <v>45080</v>
      </c>
      <c r="D18" s="13">
        <v>45055</v>
      </c>
      <c r="E18" s="13"/>
      <c r="F18" s="13"/>
      <c r="G18" s="1">
        <f t="shared" si="0"/>
        <v>-25</v>
      </c>
      <c r="H18" s="12">
        <f t="shared" si="1"/>
        <v>-9150</v>
      </c>
    </row>
    <row r="19" spans="1:8" x14ac:dyDescent="0.25">
      <c r="A19" s="19" t="s">
        <v>66</v>
      </c>
      <c r="B19" s="12">
        <v>61.03</v>
      </c>
      <c r="C19" s="13">
        <v>45072</v>
      </c>
      <c r="D19" s="13">
        <v>45055</v>
      </c>
      <c r="E19" s="13"/>
      <c r="F19" s="13"/>
      <c r="G19" s="1">
        <f t="shared" si="0"/>
        <v>-17</v>
      </c>
      <c r="H19" s="12">
        <f t="shared" si="1"/>
        <v>-1037.51</v>
      </c>
    </row>
    <row r="20" spans="1:8" x14ac:dyDescent="0.25">
      <c r="A20" s="19" t="s">
        <v>67</v>
      </c>
      <c r="B20" s="12">
        <v>430.54</v>
      </c>
      <c r="C20" s="13">
        <v>45081</v>
      </c>
      <c r="D20" s="13">
        <v>45055</v>
      </c>
      <c r="E20" s="13"/>
      <c r="F20" s="13"/>
      <c r="G20" s="1">
        <f t="shared" si="0"/>
        <v>-26</v>
      </c>
      <c r="H20" s="12">
        <f t="shared" si="1"/>
        <v>-11194.04</v>
      </c>
    </row>
    <row r="21" spans="1:8" x14ac:dyDescent="0.25">
      <c r="A21" s="19" t="s">
        <v>68</v>
      </c>
      <c r="B21" s="12">
        <v>486.54</v>
      </c>
      <c r="C21" s="13">
        <v>45080</v>
      </c>
      <c r="D21" s="13">
        <v>45055</v>
      </c>
      <c r="E21" s="13"/>
      <c r="F21" s="13"/>
      <c r="G21" s="1">
        <f t="shared" si="0"/>
        <v>-25</v>
      </c>
      <c r="H21" s="12">
        <f t="shared" si="1"/>
        <v>-12163.5</v>
      </c>
    </row>
    <row r="22" spans="1:8" x14ac:dyDescent="0.25">
      <c r="A22" s="19" t="s">
        <v>69</v>
      </c>
      <c r="B22" s="12">
        <v>221.65</v>
      </c>
      <c r="C22" s="13">
        <v>45072</v>
      </c>
      <c r="D22" s="13">
        <v>45055</v>
      </c>
      <c r="E22" s="13"/>
      <c r="F22" s="13"/>
      <c r="G22" s="1">
        <f t="shared" si="0"/>
        <v>-17</v>
      </c>
      <c r="H22" s="12">
        <f t="shared" si="1"/>
        <v>-3768.05</v>
      </c>
    </row>
    <row r="23" spans="1:8" x14ac:dyDescent="0.25">
      <c r="A23" s="19" t="s">
        <v>70</v>
      </c>
      <c r="B23" s="12">
        <v>1340</v>
      </c>
      <c r="C23" s="13">
        <v>45080</v>
      </c>
      <c r="D23" s="13">
        <v>45055</v>
      </c>
      <c r="E23" s="13"/>
      <c r="F23" s="13"/>
      <c r="G23" s="1">
        <f t="shared" si="0"/>
        <v>-25</v>
      </c>
      <c r="H23" s="12">
        <f t="shared" si="1"/>
        <v>-33500</v>
      </c>
    </row>
    <row r="24" spans="1:8" x14ac:dyDescent="0.25">
      <c r="A24" s="19" t="s">
        <v>71</v>
      </c>
      <c r="B24" s="12">
        <v>608.02</v>
      </c>
      <c r="C24" s="13">
        <v>45086</v>
      </c>
      <c r="D24" s="13">
        <v>45071</v>
      </c>
      <c r="E24" s="13"/>
      <c r="F24" s="13"/>
      <c r="G24" s="1">
        <f t="shared" si="0"/>
        <v>-15</v>
      </c>
      <c r="H24" s="12">
        <f t="shared" si="1"/>
        <v>-9120.2999999999993</v>
      </c>
    </row>
    <row r="25" spans="1:8" x14ac:dyDescent="0.25">
      <c r="A25" s="19" t="s">
        <v>72</v>
      </c>
      <c r="B25" s="12">
        <v>256.27</v>
      </c>
      <c r="C25" s="13">
        <v>45086</v>
      </c>
      <c r="D25" s="13">
        <v>45071</v>
      </c>
      <c r="E25" s="13"/>
      <c r="F25" s="13"/>
      <c r="G25" s="1">
        <f t="shared" si="0"/>
        <v>-15</v>
      </c>
      <c r="H25" s="12">
        <f t="shared" si="1"/>
        <v>-3844.0499999999997</v>
      </c>
    </row>
    <row r="26" spans="1:8" x14ac:dyDescent="0.25">
      <c r="A26" s="19" t="s">
        <v>73</v>
      </c>
      <c r="B26" s="12">
        <v>163.12</v>
      </c>
      <c r="C26" s="13">
        <v>45098</v>
      </c>
      <c r="D26" s="13">
        <v>45071</v>
      </c>
      <c r="E26" s="13"/>
      <c r="F26" s="13"/>
      <c r="G26" s="1">
        <f t="shared" si="0"/>
        <v>-27</v>
      </c>
      <c r="H26" s="12">
        <f t="shared" si="1"/>
        <v>-4404.24</v>
      </c>
    </row>
    <row r="27" spans="1:8" x14ac:dyDescent="0.25">
      <c r="A27" s="19" t="s">
        <v>74</v>
      </c>
      <c r="B27" s="12">
        <v>137.69999999999999</v>
      </c>
      <c r="C27" s="13">
        <v>45095</v>
      </c>
      <c r="D27" s="13">
        <v>45071</v>
      </c>
      <c r="E27" s="13"/>
      <c r="F27" s="13"/>
      <c r="G27" s="1">
        <f t="shared" si="0"/>
        <v>-24</v>
      </c>
      <c r="H27" s="12">
        <f t="shared" si="1"/>
        <v>-3304.7999999999997</v>
      </c>
    </row>
    <row r="28" spans="1:8" x14ac:dyDescent="0.25">
      <c r="A28" s="19" t="s">
        <v>75</v>
      </c>
      <c r="B28" s="12">
        <v>998.75</v>
      </c>
      <c r="C28" s="13">
        <v>45087</v>
      </c>
      <c r="D28" s="13">
        <v>45071</v>
      </c>
      <c r="E28" s="13"/>
      <c r="F28" s="13"/>
      <c r="G28" s="1">
        <f t="shared" si="0"/>
        <v>-16</v>
      </c>
      <c r="H28" s="12">
        <f t="shared" si="1"/>
        <v>-15980</v>
      </c>
    </row>
    <row r="29" spans="1:8" x14ac:dyDescent="0.25">
      <c r="A29" s="19" t="s">
        <v>76</v>
      </c>
      <c r="B29" s="12">
        <v>334.85</v>
      </c>
      <c r="C29" s="13">
        <v>45088</v>
      </c>
      <c r="D29" s="13">
        <v>45071</v>
      </c>
      <c r="E29" s="13"/>
      <c r="F29" s="13"/>
      <c r="G29" s="1">
        <f t="shared" si="0"/>
        <v>-17</v>
      </c>
      <c r="H29" s="12">
        <f t="shared" si="1"/>
        <v>-5692.4500000000007</v>
      </c>
    </row>
    <row r="30" spans="1:8" x14ac:dyDescent="0.25">
      <c r="A30" s="19" t="s">
        <v>77</v>
      </c>
      <c r="B30" s="12">
        <v>801.75</v>
      </c>
      <c r="C30" s="13">
        <v>45092</v>
      </c>
      <c r="D30" s="13">
        <v>45071</v>
      </c>
      <c r="E30" s="13"/>
      <c r="F30" s="13"/>
      <c r="G30" s="1">
        <f t="shared" si="0"/>
        <v>-21</v>
      </c>
      <c r="H30" s="12">
        <f t="shared" si="1"/>
        <v>-16836.75</v>
      </c>
    </row>
    <row r="31" spans="1:8" x14ac:dyDescent="0.25">
      <c r="A31" s="19" t="s">
        <v>78</v>
      </c>
      <c r="B31" s="12">
        <v>331.78</v>
      </c>
      <c r="C31" s="13">
        <v>45095</v>
      </c>
      <c r="D31" s="13">
        <v>45071</v>
      </c>
      <c r="E31" s="13"/>
      <c r="F31" s="13"/>
      <c r="G31" s="1">
        <f t="shared" si="0"/>
        <v>-24</v>
      </c>
      <c r="H31" s="12">
        <f t="shared" si="1"/>
        <v>-7962.7199999999993</v>
      </c>
    </row>
    <row r="32" spans="1:8" x14ac:dyDescent="0.25">
      <c r="A32" s="19" t="s">
        <v>79</v>
      </c>
      <c r="B32" s="12">
        <v>490.17</v>
      </c>
      <c r="C32" s="13">
        <v>45095</v>
      </c>
      <c r="D32" s="13">
        <v>45071</v>
      </c>
      <c r="E32" s="13"/>
      <c r="F32" s="13"/>
      <c r="G32" s="1">
        <f t="shared" si="0"/>
        <v>-24</v>
      </c>
      <c r="H32" s="12">
        <f t="shared" si="1"/>
        <v>-11764.08</v>
      </c>
    </row>
    <row r="33" spans="1:8" x14ac:dyDescent="0.25">
      <c r="A33" s="19" t="s">
        <v>80</v>
      </c>
      <c r="B33" s="12">
        <v>1058.2</v>
      </c>
      <c r="C33" s="13">
        <v>45099</v>
      </c>
      <c r="D33" s="13">
        <v>45071</v>
      </c>
      <c r="E33" s="13"/>
      <c r="F33" s="13"/>
      <c r="G33" s="1">
        <f t="shared" si="0"/>
        <v>-28</v>
      </c>
      <c r="H33" s="12">
        <f t="shared" si="1"/>
        <v>-29629.600000000002</v>
      </c>
    </row>
    <row r="34" spans="1:8" x14ac:dyDescent="0.25">
      <c r="A34" s="19" t="s">
        <v>81</v>
      </c>
      <c r="B34" s="12">
        <v>160</v>
      </c>
      <c r="C34" s="13">
        <v>45088</v>
      </c>
      <c r="D34" s="13">
        <v>45071</v>
      </c>
      <c r="E34" s="13"/>
      <c r="F34" s="13"/>
      <c r="G34" s="1">
        <f t="shared" si="0"/>
        <v>-17</v>
      </c>
      <c r="H34" s="12">
        <f t="shared" si="1"/>
        <v>-2720</v>
      </c>
    </row>
    <row r="35" spans="1:8" x14ac:dyDescent="0.25">
      <c r="A35" s="19" t="s">
        <v>82</v>
      </c>
      <c r="B35" s="12">
        <v>600</v>
      </c>
      <c r="C35" s="13">
        <v>45086</v>
      </c>
      <c r="D35" s="13">
        <v>45071</v>
      </c>
      <c r="E35" s="13"/>
      <c r="F35" s="13"/>
      <c r="G35" s="1">
        <f t="shared" si="0"/>
        <v>-15</v>
      </c>
      <c r="H35" s="12">
        <f t="shared" si="1"/>
        <v>-9000</v>
      </c>
    </row>
    <row r="36" spans="1:8" x14ac:dyDescent="0.25">
      <c r="A36" s="19" t="s">
        <v>83</v>
      </c>
      <c r="B36" s="12">
        <v>605.25</v>
      </c>
      <c r="C36" s="13">
        <v>45095</v>
      </c>
      <c r="D36" s="13">
        <v>45071</v>
      </c>
      <c r="E36" s="13"/>
      <c r="F36" s="13"/>
      <c r="G36" s="1">
        <f t="shared" si="0"/>
        <v>-24</v>
      </c>
      <c r="H36" s="12">
        <f t="shared" si="1"/>
        <v>-14526</v>
      </c>
    </row>
    <row r="37" spans="1:8" x14ac:dyDescent="0.25">
      <c r="A37" s="19" t="s">
        <v>84</v>
      </c>
      <c r="B37" s="12">
        <v>250.15</v>
      </c>
      <c r="C37" s="13">
        <v>45095</v>
      </c>
      <c r="D37" s="13">
        <v>45071</v>
      </c>
      <c r="E37" s="13"/>
      <c r="F37" s="13"/>
      <c r="G37" s="1">
        <f t="shared" si="0"/>
        <v>-24</v>
      </c>
      <c r="H37" s="12">
        <f t="shared" si="1"/>
        <v>-6003.6</v>
      </c>
    </row>
    <row r="38" spans="1:8" x14ac:dyDescent="0.25">
      <c r="A38" s="19" t="s">
        <v>85</v>
      </c>
      <c r="B38" s="12">
        <v>247.92</v>
      </c>
      <c r="C38" s="13">
        <v>45107</v>
      </c>
      <c r="D38" s="13">
        <v>45092</v>
      </c>
      <c r="E38" s="13"/>
      <c r="F38" s="13"/>
      <c r="G38" s="1">
        <f t="shared" si="0"/>
        <v>-15</v>
      </c>
      <c r="H38" s="12">
        <f t="shared" si="1"/>
        <v>-3718.7999999999997</v>
      </c>
    </row>
    <row r="39" spans="1:8" x14ac:dyDescent="0.25">
      <c r="A39" s="19" t="s">
        <v>86</v>
      </c>
      <c r="B39" s="12">
        <v>598.97</v>
      </c>
      <c r="C39" s="13">
        <v>45112</v>
      </c>
      <c r="D39" s="13">
        <v>45092</v>
      </c>
      <c r="E39" s="13"/>
      <c r="F39" s="13"/>
      <c r="G39" s="1">
        <f t="shared" si="0"/>
        <v>-20</v>
      </c>
      <c r="H39" s="12">
        <f t="shared" si="1"/>
        <v>-11979.400000000001</v>
      </c>
    </row>
    <row r="40" spans="1:8" x14ac:dyDescent="0.25">
      <c r="A40" s="19" t="s">
        <v>87</v>
      </c>
      <c r="B40" s="12">
        <v>234.4</v>
      </c>
      <c r="C40" s="13">
        <v>45108</v>
      </c>
      <c r="D40" s="13">
        <v>45092</v>
      </c>
      <c r="E40" s="13"/>
      <c r="F40" s="13"/>
      <c r="G40" s="1">
        <f t="shared" si="0"/>
        <v>-16</v>
      </c>
      <c r="H40" s="12">
        <f t="shared" si="1"/>
        <v>-3750.4</v>
      </c>
    </row>
    <row r="41" spans="1:8" x14ac:dyDescent="0.25">
      <c r="A41" s="19" t="s">
        <v>88</v>
      </c>
      <c r="B41" s="12">
        <v>79.900000000000006</v>
      </c>
      <c r="C41" s="13">
        <v>45113</v>
      </c>
      <c r="D41" s="13">
        <v>45092</v>
      </c>
      <c r="E41" s="13"/>
      <c r="F41" s="13"/>
      <c r="G41" s="1">
        <f t="shared" si="0"/>
        <v>-21</v>
      </c>
      <c r="H41" s="12">
        <f t="shared" si="1"/>
        <v>-1677.9</v>
      </c>
    </row>
    <row r="42" spans="1:8" x14ac:dyDescent="0.25">
      <c r="A42" s="19" t="s">
        <v>89</v>
      </c>
      <c r="B42" s="12">
        <v>26.4</v>
      </c>
      <c r="C42" s="13">
        <v>45113</v>
      </c>
      <c r="D42" s="13">
        <v>45092</v>
      </c>
      <c r="E42" s="13"/>
      <c r="F42" s="13"/>
      <c r="G42" s="1">
        <f t="shared" si="0"/>
        <v>-21</v>
      </c>
      <c r="H42" s="12">
        <f t="shared" si="1"/>
        <v>-554.4</v>
      </c>
    </row>
    <row r="43" spans="1:8" x14ac:dyDescent="0.25">
      <c r="A43" s="19" t="s">
        <v>90</v>
      </c>
      <c r="B43" s="12">
        <v>118.13</v>
      </c>
      <c r="C43" s="13">
        <v>45101</v>
      </c>
      <c r="D43" s="13">
        <v>45092</v>
      </c>
      <c r="E43" s="13"/>
      <c r="F43" s="13"/>
      <c r="G43" s="1">
        <f t="shared" si="0"/>
        <v>-9</v>
      </c>
      <c r="H43" s="12">
        <f t="shared" si="1"/>
        <v>-1063.17</v>
      </c>
    </row>
    <row r="44" spans="1:8" x14ac:dyDescent="0.25">
      <c r="A44" s="19" t="s">
        <v>91</v>
      </c>
      <c r="B44" s="12">
        <v>250.83</v>
      </c>
      <c r="C44" s="13">
        <v>45101</v>
      </c>
      <c r="D44" s="13">
        <v>45092</v>
      </c>
      <c r="E44" s="13"/>
      <c r="F44" s="13"/>
      <c r="G44" s="1">
        <f t="shared" si="0"/>
        <v>-9</v>
      </c>
      <c r="H44" s="12">
        <f t="shared" si="1"/>
        <v>-2257.4700000000003</v>
      </c>
    </row>
    <row r="45" spans="1:8" x14ac:dyDescent="0.25">
      <c r="A45" s="19" t="s">
        <v>92</v>
      </c>
      <c r="B45" s="12">
        <v>300</v>
      </c>
      <c r="C45" s="13">
        <v>45108</v>
      </c>
      <c r="D45" s="13">
        <v>45092</v>
      </c>
      <c r="E45" s="13"/>
      <c r="F45" s="13"/>
      <c r="G45" s="1">
        <f t="shared" si="0"/>
        <v>-16</v>
      </c>
      <c r="H45" s="12">
        <f t="shared" si="1"/>
        <v>-4800</v>
      </c>
    </row>
    <row r="46" spans="1:8" x14ac:dyDescent="0.25">
      <c r="A46" s="19" t="s">
        <v>93</v>
      </c>
      <c r="B46" s="12">
        <v>320</v>
      </c>
      <c r="C46" s="13">
        <v>45108</v>
      </c>
      <c r="D46" s="13">
        <v>45092</v>
      </c>
      <c r="E46" s="13"/>
      <c r="F46" s="13"/>
      <c r="G46" s="1">
        <f t="shared" si="0"/>
        <v>-16</v>
      </c>
      <c r="H46" s="12">
        <f t="shared" si="1"/>
        <v>-5120</v>
      </c>
    </row>
    <row r="47" spans="1:8" x14ac:dyDescent="0.25">
      <c r="A47" s="19" t="s">
        <v>94</v>
      </c>
      <c r="B47" s="12">
        <v>27.49</v>
      </c>
      <c r="C47" s="13">
        <v>45107</v>
      </c>
      <c r="D47" s="13">
        <v>45092</v>
      </c>
      <c r="E47" s="13"/>
      <c r="F47" s="13"/>
      <c r="G47" s="1">
        <f t="shared" si="0"/>
        <v>-15</v>
      </c>
      <c r="H47" s="12">
        <f t="shared" si="1"/>
        <v>-412.34999999999997</v>
      </c>
    </row>
    <row r="48" spans="1:8" x14ac:dyDescent="0.25">
      <c r="A48" s="19" t="s">
        <v>95</v>
      </c>
      <c r="B48" s="12">
        <v>607.96</v>
      </c>
      <c r="C48" s="13">
        <v>45116</v>
      </c>
      <c r="D48" s="13">
        <v>45092</v>
      </c>
      <c r="E48" s="13"/>
      <c r="F48" s="13"/>
      <c r="G48" s="1">
        <f t="shared" si="0"/>
        <v>-24</v>
      </c>
      <c r="H48" s="12">
        <f t="shared" si="1"/>
        <v>-14591.04</v>
      </c>
    </row>
    <row r="49" spans="1:8" x14ac:dyDescent="0.25">
      <c r="A49" s="19" t="s">
        <v>96</v>
      </c>
      <c r="B49" s="12">
        <v>314.31</v>
      </c>
      <c r="C49" s="13">
        <v>45119</v>
      </c>
      <c r="D49" s="13">
        <v>45092</v>
      </c>
      <c r="E49" s="13"/>
      <c r="F49" s="13"/>
      <c r="G49" s="1">
        <f t="shared" si="0"/>
        <v>-27</v>
      </c>
      <c r="H49" s="12">
        <f t="shared" si="1"/>
        <v>-8486.3700000000008</v>
      </c>
    </row>
    <row r="50" spans="1:8" x14ac:dyDescent="0.25">
      <c r="A50" s="19" t="s">
        <v>97</v>
      </c>
      <c r="B50" s="12">
        <v>739.9</v>
      </c>
      <c r="C50" s="13">
        <v>45107</v>
      </c>
      <c r="D50" s="13">
        <v>45092</v>
      </c>
      <c r="E50" s="13"/>
      <c r="F50" s="13"/>
      <c r="G50" s="1">
        <f t="shared" si="0"/>
        <v>-15</v>
      </c>
      <c r="H50" s="12">
        <f t="shared" si="1"/>
        <v>-11098.5</v>
      </c>
    </row>
    <row r="51" spans="1:8" x14ac:dyDescent="0.25">
      <c r="A51" s="19" t="s">
        <v>98</v>
      </c>
      <c r="B51" s="12">
        <v>617.42999999999995</v>
      </c>
      <c r="C51" s="13">
        <v>45105</v>
      </c>
      <c r="D51" s="13">
        <v>45092</v>
      </c>
      <c r="E51" s="13"/>
      <c r="F51" s="13"/>
      <c r="G51" s="1">
        <f t="shared" si="0"/>
        <v>-13</v>
      </c>
      <c r="H51" s="12">
        <f t="shared" si="1"/>
        <v>-8026.5899999999992</v>
      </c>
    </row>
    <row r="52" spans="1:8" x14ac:dyDescent="0.25">
      <c r="A52" s="19" t="s">
        <v>113</v>
      </c>
      <c r="B52" s="12">
        <v>1312.5</v>
      </c>
      <c r="C52" s="13">
        <v>45107</v>
      </c>
      <c r="D52" s="13">
        <v>45092</v>
      </c>
      <c r="E52" s="13"/>
      <c r="F52" s="13"/>
      <c r="G52" s="1">
        <f t="shared" si="0"/>
        <v>-15</v>
      </c>
      <c r="H52" s="12">
        <f t="shared" si="1"/>
        <v>-19687.5</v>
      </c>
    </row>
    <row r="53" spans="1:8" x14ac:dyDescent="0.25">
      <c r="A53" s="19" t="s">
        <v>99</v>
      </c>
      <c r="B53" s="12">
        <v>169.23</v>
      </c>
      <c r="C53" s="13">
        <v>45119</v>
      </c>
      <c r="D53" s="13">
        <v>45092</v>
      </c>
      <c r="E53" s="13"/>
      <c r="F53" s="13"/>
      <c r="G53" s="1">
        <f t="shared" si="0"/>
        <v>-27</v>
      </c>
      <c r="H53" s="12">
        <f t="shared" si="1"/>
        <v>-4569.21</v>
      </c>
    </row>
    <row r="54" spans="1:8" x14ac:dyDescent="0.25">
      <c r="A54" s="19" t="s">
        <v>100</v>
      </c>
      <c r="B54" s="12">
        <v>73.77</v>
      </c>
      <c r="C54" s="13">
        <v>45123</v>
      </c>
      <c r="D54" s="13">
        <v>45108</v>
      </c>
      <c r="E54" s="13"/>
      <c r="F54" s="13"/>
      <c r="G54" s="1">
        <f t="shared" si="0"/>
        <v>-15</v>
      </c>
      <c r="H54" s="12">
        <f t="shared" si="1"/>
        <v>-1106.55</v>
      </c>
    </row>
    <row r="55" spans="1:8" x14ac:dyDescent="0.25">
      <c r="A55" s="19" t="s">
        <v>101</v>
      </c>
      <c r="B55" s="12">
        <v>226.96</v>
      </c>
      <c r="C55" s="13">
        <v>45105</v>
      </c>
      <c r="D55" s="13">
        <v>45108</v>
      </c>
      <c r="E55" s="13"/>
      <c r="F55" s="13"/>
      <c r="G55" s="1">
        <f t="shared" si="0"/>
        <v>3</v>
      </c>
      <c r="H55" s="12">
        <f t="shared" si="1"/>
        <v>680.88</v>
      </c>
    </row>
    <row r="56" spans="1:8" x14ac:dyDescent="0.25">
      <c r="A56" s="19" t="s">
        <v>102</v>
      </c>
      <c r="B56" s="12">
        <v>1180</v>
      </c>
      <c r="C56" s="13">
        <v>45130</v>
      </c>
      <c r="D56" s="13">
        <v>45108</v>
      </c>
      <c r="E56" s="13"/>
      <c r="F56" s="13"/>
      <c r="G56" s="1">
        <f t="shared" si="0"/>
        <v>-22</v>
      </c>
      <c r="H56" s="12">
        <f t="shared" si="1"/>
        <v>-25960</v>
      </c>
    </row>
    <row r="57" spans="1:8" x14ac:dyDescent="0.25">
      <c r="A57" s="19" t="s">
        <v>103</v>
      </c>
      <c r="B57" s="12">
        <v>528</v>
      </c>
      <c r="C57" s="13">
        <v>45127</v>
      </c>
      <c r="D57" s="13">
        <v>45108</v>
      </c>
      <c r="E57" s="13"/>
      <c r="F57" s="13"/>
      <c r="G57" s="1">
        <f t="shared" si="0"/>
        <v>-19</v>
      </c>
      <c r="H57" s="12">
        <f t="shared" si="1"/>
        <v>-10032</v>
      </c>
    </row>
    <row r="58" spans="1:8" x14ac:dyDescent="0.25">
      <c r="A58" s="19" t="s">
        <v>104</v>
      </c>
      <c r="B58" s="12">
        <v>1212</v>
      </c>
      <c r="C58" s="13">
        <v>45130</v>
      </c>
      <c r="D58" s="13">
        <v>45108</v>
      </c>
      <c r="E58" s="13"/>
      <c r="F58" s="13"/>
      <c r="G58" s="1">
        <f t="shared" si="0"/>
        <v>-22</v>
      </c>
      <c r="H58" s="12">
        <f t="shared" si="1"/>
        <v>-26664</v>
      </c>
    </row>
    <row r="59" spans="1:8" x14ac:dyDescent="0.25">
      <c r="A59" s="19" t="s">
        <v>105</v>
      </c>
      <c r="B59" s="12">
        <v>820</v>
      </c>
      <c r="C59" s="13">
        <v>45130</v>
      </c>
      <c r="D59" s="13">
        <v>45108</v>
      </c>
      <c r="E59" s="13"/>
      <c r="F59" s="13"/>
      <c r="G59" s="1">
        <f t="shared" si="0"/>
        <v>-22</v>
      </c>
      <c r="H59" s="12">
        <f t="shared" si="1"/>
        <v>-18040</v>
      </c>
    </row>
    <row r="60" spans="1:8" x14ac:dyDescent="0.25">
      <c r="A60" s="19" t="s">
        <v>106</v>
      </c>
      <c r="B60" s="12">
        <v>890</v>
      </c>
      <c r="C60" s="13">
        <v>45127</v>
      </c>
      <c r="D60" s="13">
        <v>45108</v>
      </c>
      <c r="E60" s="13"/>
      <c r="F60" s="13"/>
      <c r="G60" s="1">
        <f t="shared" si="0"/>
        <v>-19</v>
      </c>
      <c r="H60" s="12">
        <f t="shared" si="1"/>
        <v>-16910</v>
      </c>
    </row>
    <row r="61" spans="1:8" x14ac:dyDescent="0.25">
      <c r="A61" s="19" t="s">
        <v>107</v>
      </c>
      <c r="B61" s="12">
        <v>496.55</v>
      </c>
      <c r="C61" s="13">
        <v>45137</v>
      </c>
      <c r="D61" s="13">
        <v>45108</v>
      </c>
      <c r="E61" s="13"/>
      <c r="F61" s="13"/>
      <c r="G61" s="1">
        <f t="shared" si="0"/>
        <v>-29</v>
      </c>
      <c r="H61" s="12">
        <f t="shared" si="1"/>
        <v>-14399.95</v>
      </c>
    </row>
    <row r="62" spans="1:8" x14ac:dyDescent="0.25">
      <c r="A62" s="19" t="s">
        <v>108</v>
      </c>
      <c r="B62" s="12">
        <v>495</v>
      </c>
      <c r="C62" s="13">
        <v>45135</v>
      </c>
      <c r="D62" s="13">
        <v>45108</v>
      </c>
      <c r="E62" s="13"/>
      <c r="F62" s="13"/>
      <c r="G62" s="1">
        <f t="shared" si="0"/>
        <v>-27</v>
      </c>
      <c r="H62" s="12">
        <f t="shared" si="1"/>
        <v>-13365</v>
      </c>
    </row>
    <row r="63" spans="1:8" x14ac:dyDescent="0.25">
      <c r="A63" s="19" t="s">
        <v>109</v>
      </c>
      <c r="B63" s="12">
        <v>524.77</v>
      </c>
      <c r="C63" s="13">
        <v>45129</v>
      </c>
      <c r="D63" s="13">
        <v>45108</v>
      </c>
      <c r="E63" s="13"/>
      <c r="F63" s="13"/>
      <c r="G63" s="1">
        <f t="shared" si="0"/>
        <v>-21</v>
      </c>
      <c r="H63" s="12">
        <f t="shared" si="1"/>
        <v>-11020.17</v>
      </c>
    </row>
    <row r="64" spans="1:8" x14ac:dyDescent="0.25">
      <c r="A64" s="19" t="s">
        <v>110</v>
      </c>
      <c r="B64" s="12">
        <v>730</v>
      </c>
      <c r="C64" s="13">
        <v>45129</v>
      </c>
      <c r="D64" s="13">
        <v>45108</v>
      </c>
      <c r="E64" s="13"/>
      <c r="F64" s="13"/>
      <c r="G64" s="1">
        <f t="shared" si="0"/>
        <v>-21</v>
      </c>
      <c r="H64" s="12">
        <f t="shared" si="1"/>
        <v>-15330</v>
      </c>
    </row>
    <row r="65" spans="1:8" x14ac:dyDescent="0.25">
      <c r="A65" s="19" t="s">
        <v>111</v>
      </c>
      <c r="B65" s="12">
        <v>517.94000000000005</v>
      </c>
      <c r="C65" s="13">
        <v>45127</v>
      </c>
      <c r="D65" s="13">
        <v>45108</v>
      </c>
      <c r="E65" s="13"/>
      <c r="F65" s="13"/>
      <c r="G65" s="1">
        <f t="shared" si="0"/>
        <v>-19</v>
      </c>
      <c r="H65" s="12">
        <f t="shared" si="1"/>
        <v>-9840.86</v>
      </c>
    </row>
    <row r="66" spans="1:8" x14ac:dyDescent="0.25">
      <c r="A66" s="19" t="s">
        <v>112</v>
      </c>
      <c r="B66" s="12">
        <v>240</v>
      </c>
      <c r="C66" s="13">
        <v>45129</v>
      </c>
      <c r="D66" s="13">
        <v>45108</v>
      </c>
      <c r="E66" s="13"/>
      <c r="F66" s="13"/>
      <c r="G66" s="1">
        <f t="shared" si="0"/>
        <v>-21</v>
      </c>
      <c r="H66" s="12">
        <f t="shared" si="1"/>
        <v>-5040</v>
      </c>
    </row>
    <row r="67" spans="1:8" x14ac:dyDescent="0.25">
      <c r="A67" s="19" t="s">
        <v>114</v>
      </c>
      <c r="B67" s="12">
        <v>497.14</v>
      </c>
      <c r="C67" s="13">
        <v>45116</v>
      </c>
      <c r="D67" s="13">
        <v>45107</v>
      </c>
      <c r="E67" s="13"/>
      <c r="F67" s="13"/>
      <c r="G67" s="1">
        <f t="shared" si="0"/>
        <v>-9</v>
      </c>
      <c r="H67" s="12">
        <f t="shared" si="1"/>
        <v>-4474.26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ref="G5:G68" si="2">D68-C68-(F68-E68)</f>
        <v>0</v>
      </c>
      <c r="H68" s="12">
        <f t="shared" ref="H5:H68" si="3">B68*G68</f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4">D69-C69-(F69-E69)</f>
        <v>0</v>
      </c>
      <c r="H69" s="12">
        <f t="shared" ref="H69:H132" si="5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4"/>
        <v>0</v>
      </c>
      <c r="H70" s="12">
        <f t="shared" si="5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4"/>
        <v>0</v>
      </c>
      <c r="H71" s="12">
        <f t="shared" si="5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4"/>
        <v>0</v>
      </c>
      <c r="H72" s="12">
        <f t="shared" si="5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4"/>
        <v>0</v>
      </c>
      <c r="H73" s="12">
        <f t="shared" si="5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4"/>
        <v>0</v>
      </c>
      <c r="H74" s="12">
        <f t="shared" si="5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4"/>
        <v>0</v>
      </c>
      <c r="H75" s="12">
        <f t="shared" si="5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4"/>
        <v>0</v>
      </c>
      <c r="H76" s="12">
        <f t="shared" si="5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4"/>
        <v>0</v>
      </c>
      <c r="H77" s="12">
        <f t="shared" si="5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4"/>
        <v>0</v>
      </c>
      <c r="H78" s="12">
        <f t="shared" si="5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4"/>
        <v>0</v>
      </c>
      <c r="H79" s="12">
        <f t="shared" si="5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4"/>
        <v>0</v>
      </c>
      <c r="H80" s="12">
        <f t="shared" si="5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4"/>
        <v>0</v>
      </c>
      <c r="H81" s="12">
        <f t="shared" si="5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4"/>
        <v>0</v>
      </c>
      <c r="H82" s="12">
        <f t="shared" si="5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4"/>
        <v>0</v>
      </c>
      <c r="H83" s="12">
        <f t="shared" si="5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4"/>
        <v>0</v>
      </c>
      <c r="H84" s="12">
        <f t="shared" si="5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4"/>
        <v>0</v>
      </c>
      <c r="H85" s="12">
        <f t="shared" si="5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4"/>
        <v>0</v>
      </c>
      <c r="H86" s="12">
        <f t="shared" si="5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4"/>
        <v>0</v>
      </c>
      <c r="H87" s="12">
        <f t="shared" si="5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4"/>
        <v>0</v>
      </c>
      <c r="H88" s="12">
        <f t="shared" si="5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4"/>
        <v>0</v>
      </c>
      <c r="H89" s="12">
        <f t="shared" si="5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4"/>
        <v>0</v>
      </c>
      <c r="H90" s="12">
        <f t="shared" si="5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4"/>
        <v>0</v>
      </c>
      <c r="H91" s="12">
        <f t="shared" si="5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4"/>
        <v>0</v>
      </c>
      <c r="H92" s="12">
        <f t="shared" si="5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4"/>
        <v>0</v>
      </c>
      <c r="H93" s="12">
        <f t="shared" si="5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4"/>
        <v>0</v>
      </c>
      <c r="H94" s="12">
        <f t="shared" si="5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4"/>
        <v>0</v>
      </c>
      <c r="H95" s="12">
        <f t="shared" si="5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4"/>
        <v>0</v>
      </c>
      <c r="H96" s="12">
        <f t="shared" si="5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4"/>
        <v>0</v>
      </c>
      <c r="H97" s="12">
        <f t="shared" si="5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4"/>
        <v>0</v>
      </c>
      <c r="H98" s="12">
        <f t="shared" si="5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4"/>
        <v>0</v>
      </c>
      <c r="H99" s="12">
        <f t="shared" si="5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4"/>
        <v>0</v>
      </c>
      <c r="H100" s="12">
        <f t="shared" si="5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4"/>
        <v>0</v>
      </c>
      <c r="H101" s="12">
        <f t="shared" si="5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4"/>
        <v>0</v>
      </c>
      <c r="H102" s="12">
        <f t="shared" si="5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4"/>
        <v>0</v>
      </c>
      <c r="H103" s="12">
        <f t="shared" si="5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4"/>
        <v>0</v>
      </c>
      <c r="H104" s="12">
        <f t="shared" si="5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4"/>
        <v>0</v>
      </c>
      <c r="H105" s="12">
        <f t="shared" si="5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4"/>
        <v>0</v>
      </c>
      <c r="H106" s="12">
        <f t="shared" si="5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4"/>
        <v>0</v>
      </c>
      <c r="H107" s="12">
        <f t="shared" si="5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4"/>
        <v>0</v>
      </c>
      <c r="H108" s="12">
        <f t="shared" si="5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4"/>
        <v>0</v>
      </c>
      <c r="H109" s="12">
        <f t="shared" si="5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4"/>
        <v>0</v>
      </c>
      <c r="H110" s="12">
        <f t="shared" si="5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4"/>
        <v>0</v>
      </c>
      <c r="H111" s="12">
        <f t="shared" si="5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4"/>
        <v>0</v>
      </c>
      <c r="H112" s="12">
        <f t="shared" si="5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4"/>
        <v>0</v>
      </c>
      <c r="H113" s="12">
        <f t="shared" si="5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4"/>
        <v>0</v>
      </c>
      <c r="H114" s="12">
        <f t="shared" si="5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4"/>
        <v>0</v>
      </c>
      <c r="H115" s="12">
        <f t="shared" si="5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4"/>
        <v>0</v>
      </c>
      <c r="H116" s="12">
        <f t="shared" si="5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4"/>
        <v>0</v>
      </c>
      <c r="H117" s="12">
        <f t="shared" si="5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4"/>
        <v>0</v>
      </c>
      <c r="H118" s="12">
        <f t="shared" si="5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4"/>
        <v>0</v>
      </c>
      <c r="H119" s="12">
        <f t="shared" si="5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4"/>
        <v>0</v>
      </c>
      <c r="H124" s="12">
        <f t="shared" si="5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6">D133-C133-(F133-E133)</f>
        <v>0</v>
      </c>
      <c r="H133" s="12">
        <f t="shared" ref="H133:H196" si="7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6"/>
        <v>0</v>
      </c>
      <c r="H134" s="12">
        <f t="shared" si="7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6"/>
        <v>0</v>
      </c>
      <c r="H135" s="12">
        <f t="shared" si="7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6"/>
        <v>0</v>
      </c>
      <c r="H136" s="12">
        <f t="shared" si="7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6"/>
        <v>0</v>
      </c>
      <c r="H137" s="12">
        <f t="shared" si="7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6"/>
        <v>0</v>
      </c>
      <c r="H138" s="12">
        <f t="shared" si="7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6"/>
        <v>0</v>
      </c>
      <c r="H139" s="12">
        <f t="shared" si="7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6"/>
        <v>0</v>
      </c>
      <c r="H140" s="12">
        <f t="shared" si="7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6"/>
        <v>0</v>
      </c>
      <c r="H141" s="12">
        <f t="shared" si="7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6"/>
        <v>0</v>
      </c>
      <c r="H142" s="12">
        <f t="shared" si="7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6"/>
        <v>0</v>
      </c>
      <c r="H143" s="12">
        <f t="shared" si="7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6"/>
        <v>0</v>
      </c>
      <c r="H144" s="12">
        <f t="shared" si="7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6"/>
        <v>0</v>
      </c>
      <c r="H145" s="12">
        <f t="shared" si="7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6"/>
        <v>0</v>
      </c>
      <c r="H146" s="12">
        <f t="shared" si="7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6"/>
        <v>0</v>
      </c>
      <c r="H147" s="12">
        <f t="shared" si="7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6"/>
        <v>0</v>
      </c>
      <c r="H148" s="12">
        <f t="shared" si="7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6"/>
        <v>0</v>
      </c>
      <c r="H149" s="12">
        <f t="shared" si="7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6"/>
        <v>0</v>
      </c>
      <c r="H150" s="12">
        <f t="shared" si="7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6"/>
        <v>0</v>
      </c>
      <c r="H151" s="12">
        <f t="shared" si="7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6"/>
        <v>0</v>
      </c>
      <c r="H152" s="12">
        <f t="shared" si="7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6"/>
        <v>0</v>
      </c>
      <c r="H153" s="12">
        <f t="shared" si="7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6"/>
        <v>0</v>
      </c>
      <c r="H154" s="12">
        <f t="shared" si="7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6"/>
        <v>0</v>
      </c>
      <c r="H155" s="12">
        <f t="shared" si="7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6"/>
        <v>0</v>
      </c>
      <c r="H156" s="12">
        <f t="shared" si="7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6"/>
        <v>0</v>
      </c>
      <c r="H157" s="12">
        <f t="shared" si="7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6"/>
        <v>0</v>
      </c>
      <c r="H158" s="12">
        <f t="shared" si="7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6"/>
        <v>0</v>
      </c>
      <c r="H159" s="12">
        <f t="shared" si="7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6"/>
        <v>0</v>
      </c>
      <c r="H160" s="12">
        <f t="shared" si="7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6"/>
        <v>0</v>
      </c>
      <c r="H161" s="12">
        <f t="shared" si="7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6"/>
        <v>0</v>
      </c>
      <c r="H162" s="12">
        <f t="shared" si="7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6"/>
        <v>0</v>
      </c>
      <c r="H163" s="12">
        <f t="shared" si="7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6"/>
        <v>0</v>
      </c>
      <c r="H164" s="12">
        <f t="shared" si="7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6"/>
        <v>0</v>
      </c>
      <c r="H165" s="12">
        <f t="shared" si="7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6"/>
        <v>0</v>
      </c>
      <c r="H166" s="12">
        <f t="shared" si="7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6"/>
        <v>0</v>
      </c>
      <c r="H167" s="12">
        <f t="shared" si="7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6"/>
        <v>0</v>
      </c>
      <c r="H168" s="12">
        <f t="shared" si="7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6"/>
        <v>0</v>
      </c>
      <c r="H169" s="12">
        <f t="shared" si="7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6"/>
        <v>0</v>
      </c>
      <c r="H170" s="12">
        <f t="shared" si="7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6"/>
        <v>0</v>
      </c>
      <c r="H171" s="12">
        <f t="shared" si="7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6"/>
        <v>0</v>
      </c>
      <c r="H172" s="12">
        <f t="shared" si="7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6"/>
        <v>0</v>
      </c>
      <c r="H173" s="12">
        <f t="shared" si="7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6"/>
        <v>0</v>
      </c>
      <c r="H174" s="12">
        <f t="shared" si="7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6"/>
        <v>0</v>
      </c>
      <c r="H175" s="12">
        <f t="shared" si="7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6"/>
        <v>0</v>
      </c>
      <c r="H176" s="12">
        <f t="shared" si="7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6"/>
        <v>0</v>
      </c>
      <c r="H177" s="12">
        <f t="shared" si="7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6"/>
        <v>0</v>
      </c>
      <c r="H178" s="12">
        <f t="shared" si="7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6"/>
        <v>0</v>
      </c>
      <c r="H179" s="12">
        <f t="shared" si="7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6"/>
        <v>0</v>
      </c>
      <c r="H180" s="12">
        <f t="shared" si="7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6"/>
        <v>0</v>
      </c>
      <c r="H181" s="12">
        <f t="shared" si="7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6"/>
        <v>0</v>
      </c>
      <c r="H182" s="12">
        <f t="shared" si="7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6"/>
        <v>0</v>
      </c>
      <c r="H183" s="12">
        <f t="shared" si="7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6"/>
        <v>0</v>
      </c>
      <c r="H184" s="12">
        <f t="shared" si="7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6"/>
        <v>0</v>
      </c>
      <c r="H185" s="12">
        <f t="shared" si="7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6"/>
        <v>0</v>
      </c>
      <c r="H186" s="12">
        <f t="shared" si="7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6"/>
        <v>0</v>
      </c>
      <c r="H187" s="12">
        <f t="shared" si="7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6"/>
        <v>0</v>
      </c>
      <c r="H188" s="12">
        <f t="shared" si="7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6"/>
        <v>0</v>
      </c>
      <c r="H189" s="12">
        <f t="shared" si="7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6"/>
        <v>0</v>
      </c>
      <c r="H190" s="12">
        <f t="shared" si="7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6"/>
        <v>0</v>
      </c>
      <c r="H191" s="12">
        <f t="shared" si="7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6"/>
        <v>0</v>
      </c>
      <c r="H192" s="12">
        <f t="shared" si="7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6"/>
        <v>0</v>
      </c>
      <c r="H193" s="12">
        <f t="shared" si="7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6"/>
        <v>0</v>
      </c>
      <c r="H194" s="12">
        <f t="shared" si="7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6"/>
        <v>0</v>
      </c>
      <c r="H195" s="12">
        <f t="shared" si="7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6"/>
        <v>0</v>
      </c>
      <c r="H196" s="12">
        <f t="shared" si="7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8">D197-C197-(F197-E197)</f>
        <v>0</v>
      </c>
      <c r="H197" s="12">
        <f t="shared" ref="H197:H260" si="9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8"/>
        <v>0</v>
      </c>
      <c r="H198" s="12">
        <f t="shared" si="9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8"/>
        <v>0</v>
      </c>
      <c r="H199" s="12">
        <f t="shared" si="9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8"/>
        <v>0</v>
      </c>
      <c r="H200" s="12">
        <f t="shared" si="9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8"/>
        <v>0</v>
      </c>
      <c r="H201" s="12">
        <f t="shared" si="9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8"/>
        <v>0</v>
      </c>
      <c r="H202" s="12">
        <f t="shared" si="9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8"/>
        <v>0</v>
      </c>
      <c r="H203" s="12">
        <f t="shared" si="9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8"/>
        <v>0</v>
      </c>
      <c r="H204" s="12">
        <f t="shared" si="9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8"/>
        <v>0</v>
      </c>
      <c r="H256" s="12">
        <f t="shared" si="9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8"/>
        <v>0</v>
      </c>
      <c r="H257" s="12">
        <f t="shared" si="9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8"/>
        <v>0</v>
      </c>
      <c r="H258" s="12">
        <f t="shared" si="9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8"/>
        <v>0</v>
      </c>
      <c r="H259" s="12">
        <f t="shared" si="9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8"/>
        <v>0</v>
      </c>
      <c r="H260" s="12">
        <f t="shared" si="9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10">D261-C261-(F261-E261)</f>
        <v>0</v>
      </c>
      <c r="H261" s="12">
        <f t="shared" ref="H261:H324" si="11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0"/>
        <v>0</v>
      </c>
      <c r="H320" s="12">
        <f t="shared" si="11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0"/>
        <v>0</v>
      </c>
      <c r="H321" s="12">
        <f t="shared" si="11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0"/>
        <v>0</v>
      </c>
      <c r="H322" s="12">
        <f t="shared" si="11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0"/>
        <v>0</v>
      </c>
      <c r="H323" s="12">
        <f t="shared" si="11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0"/>
        <v>0</v>
      </c>
      <c r="H324" s="12">
        <f t="shared" si="11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2">D325-C325-(F325-E325)</f>
        <v>0</v>
      </c>
      <c r="H325" s="12">
        <f t="shared" ref="H325:H353" si="13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2023-07-03T12:14:57Z</dcterms:modified>
</cp:coreProperties>
</file>