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F6ED7415-8E3D-45CD-95EA-73A320CF84F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H8" i="3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18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<sst xmlns="http://schemas.openxmlformats.org/spreadsheetml/2006/main" count="193" uniqueCount="168">
  <si>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</si>
  <si>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</si>
  <si>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</si>
  <si>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</si>
  <si>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</si>
  <si>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</si>
  <si>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</si>
  <si>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</si>
  <si>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</si>
  <si>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</si>
  <si>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</si>
  <si>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</si>
  <si>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</si>
  <si>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</si>
  <si>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</si>
  <si>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</si>
  <si>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</si>
  <si>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</si>
  <si>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</si>
  <si>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</si>
  <si>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</si>
  <si>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</si>
  <si>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2022000702 del 03/01/2022</t>
  </si>
  <si>
    <t>BCC18E000003221 del 22/02/2021</t>
  </si>
  <si>
    <t>139/P del 17/01/2022</t>
  </si>
  <si>
    <t>138/P del 17/01/2022</t>
  </si>
  <si>
    <t>V3-1789 del 13/01/2022</t>
  </si>
  <si>
    <t>V3-307 del 05/01/2022</t>
  </si>
  <si>
    <t>PA.12.31.02/21 del 31/12/2021</t>
  </si>
  <si>
    <t>21/FX/001339 del 31/12/2021</t>
  </si>
  <si>
    <t>331/SP del 29/12/2021</t>
  </si>
  <si>
    <t>1-2022-FE del 04/01/2022</t>
  </si>
  <si>
    <t>202116701 del 30/12/2021</t>
  </si>
  <si>
    <t>390/FVIAC del 20/01/2022</t>
  </si>
  <si>
    <t>V3-308 del 05/01/2022</t>
  </si>
  <si>
    <t>32 del 22/01/2022</t>
  </si>
  <si>
    <t>1010738059 del 19/01/2022</t>
  </si>
  <si>
    <t>62/ PA del 21/01/2022</t>
  </si>
  <si>
    <t>A20020211000053539 del 31/12/2021</t>
  </si>
  <si>
    <t>421/FVISE del 19/01/2022</t>
  </si>
  <si>
    <t>160/P del 31/01/2022</t>
  </si>
  <si>
    <t>V3-5379 del 16/02/2022</t>
  </si>
  <si>
    <t>1010744344 del 16/02/2022</t>
  </si>
  <si>
    <t>1010745646 del 22/02/2022</t>
  </si>
  <si>
    <t>158/ PA del 23/02/2022</t>
  </si>
  <si>
    <t>002597/00 del 08/03/2022</t>
  </si>
  <si>
    <t>V3-6331 del 28/02/2022</t>
  </si>
  <si>
    <t>4640/FVISE del 03/03/2022</t>
  </si>
  <si>
    <t>43 del 17/03/2022</t>
  </si>
  <si>
    <t>822003625 del 07/04/2022</t>
  </si>
  <si>
    <t>A20020221000011184 del 31/03/2022</t>
  </si>
  <si>
    <t>V3-9572 del 23/03/2022</t>
  </si>
  <si>
    <t>V3-9750 del 24/03/2022</t>
  </si>
  <si>
    <t>V3-9571 del 23/03/2022</t>
  </si>
  <si>
    <t>30/04/0022</t>
  </si>
  <si>
    <t>V3-9751 del 24/03/2022</t>
  </si>
  <si>
    <t>V3-9752 del 24/03/2022</t>
  </si>
  <si>
    <t>V3-9921 del 25/03/2022</t>
  </si>
  <si>
    <t>V3-9467 del 22/03/2022</t>
  </si>
  <si>
    <t>V3-9468 del 22/03/2022</t>
  </si>
  <si>
    <t>1857/P del 31/03/2022</t>
  </si>
  <si>
    <t>1840/P del 31/03/2022</t>
  </si>
  <si>
    <t>A20020221000011185 del 31/03/2022</t>
  </si>
  <si>
    <t>1010759540 del 27/04/2022</t>
  </si>
  <si>
    <t>1022122242 del 02/05/2022</t>
  </si>
  <si>
    <t>1148/2022 del 04/05/2022</t>
  </si>
  <si>
    <t>V3-14497 del 05/05/2022</t>
  </si>
  <si>
    <t>V3-9466 del 22/03/2022</t>
  </si>
  <si>
    <t>V3-9573 del 23/03/2022</t>
  </si>
  <si>
    <t>V3-14951 del 09/05/2022</t>
  </si>
  <si>
    <t>V3-15426 del 11/05/2022</t>
  </si>
  <si>
    <t>V3-15427 del 11/05/2022</t>
  </si>
  <si>
    <t>236 del 11/05/2022</t>
  </si>
  <si>
    <t>226 del 05/05/2022</t>
  </si>
  <si>
    <t>SE1_22000013 del 12/05/2022</t>
  </si>
  <si>
    <t>1010763157 del 12/05/2022</t>
  </si>
  <si>
    <t>3381/P del 16/05/2022</t>
  </si>
  <si>
    <t>2/001 del 17/05/2022</t>
  </si>
  <si>
    <t>02/pa del 07/05/2022</t>
  </si>
  <si>
    <t>24/2022 del 29/04/2022</t>
  </si>
  <si>
    <t>396-2022 del 18/05/2022</t>
  </si>
  <si>
    <t>1010765486 del 23/05/2022</t>
  </si>
  <si>
    <t>V3-16527 del 23/05/2022</t>
  </si>
  <si>
    <t>00000456/02/2022 del 11/05/2022</t>
  </si>
  <si>
    <t>F22/20 del 11/05/2022</t>
  </si>
  <si>
    <t>F22/21 del 13/05/2022</t>
  </si>
  <si>
    <t>22051301PA del 13/05/2022</t>
  </si>
  <si>
    <t>39/001 del 13/05/2022</t>
  </si>
  <si>
    <t>08/pa del 19/05/2022</t>
  </si>
  <si>
    <t>3723/P del 31/05/2022</t>
  </si>
  <si>
    <t>V3-18219 del 07/06/2022</t>
  </si>
  <si>
    <t>3575/P del 31/05/2022</t>
  </si>
  <si>
    <t>V3-18049 del 06/06/2022</t>
  </si>
  <si>
    <t>A20020211000053540 del 31/12/2021</t>
  </si>
  <si>
    <t>12/pa del 24/05/2022</t>
  </si>
  <si>
    <t>00000492/02/2022 del 17/05/2022</t>
  </si>
  <si>
    <t>00000548/02/2022 del 25/05/2022</t>
  </si>
  <si>
    <t>3760/FVIDF del 10/06/2022</t>
  </si>
  <si>
    <t>1/120 del 08/06/2022</t>
  </si>
  <si>
    <t>V3-19151 del 15/06/2022</t>
  </si>
  <si>
    <t>V3-19268 del 16/06/2022</t>
  </si>
  <si>
    <t>3911/P del 30/06/2022</t>
  </si>
  <si>
    <t>V3-20204 del 28/06/2022</t>
  </si>
  <si>
    <t>1843PA/2022 del 26/05/2022</t>
  </si>
  <si>
    <t>A20020221000024406 del 30/06/2022</t>
  </si>
  <si>
    <t>A20020221000024405 del 30/06/2022</t>
  </si>
  <si>
    <t>92-2022-FE del 27/06/2022</t>
  </si>
  <si>
    <t>127/SP del 22/06/2022</t>
  </si>
  <si>
    <t>128/SP del 22/06/2022</t>
  </si>
  <si>
    <t>822007003 del 07/07/2022</t>
  </si>
  <si>
    <t>13/pa del 30/06/2022</t>
  </si>
  <si>
    <t>PA-154 del 30/06/2022</t>
  </si>
  <si>
    <t>4390/FVIDF del 14/07/2022</t>
  </si>
  <si>
    <t>V3-21148 del 20/07/2022</t>
  </si>
  <si>
    <t>4563/FVIDF del 25/07/2022</t>
  </si>
  <si>
    <t>1010775967 del 18/07/2022</t>
  </si>
  <si>
    <t>1010782243 del 18/08/2022</t>
  </si>
  <si>
    <t>1010783888 del 22/08/2022</t>
  </si>
  <si>
    <t>FPA 31/22 del 30/07/2022</t>
  </si>
  <si>
    <t>FPA 30/22 del 30/07/2022</t>
  </si>
  <si>
    <t>FPA 33/22 del 31/08/2022</t>
  </si>
  <si>
    <t>FPA 35/22 del 31/08/2022</t>
  </si>
  <si>
    <t>V3-24014 del 15/09/2022</t>
  </si>
  <si>
    <t>V3-24015 del 15/09/2022</t>
  </si>
  <si>
    <t>V3-23445 del 09/09/2022</t>
  </si>
  <si>
    <t>9682/FVIAC del 02/09/2022</t>
  </si>
  <si>
    <t>157-2022-FE del 07/10/2022</t>
  </si>
  <si>
    <t>10754/FVISE del 27/09/2022</t>
  </si>
  <si>
    <t>FVL998 del 04/10/2022</t>
  </si>
  <si>
    <t>165 del 10/10/2022</t>
  </si>
  <si>
    <t>SE1_22000050 del 11/10/2022</t>
  </si>
  <si>
    <t>FDI/0000588 del 12/10/2022</t>
  </si>
  <si>
    <t>A20020221000036104 del 30/09/2022</t>
  </si>
  <si>
    <t>A20020221000036103 del 30/09/2022</t>
  </si>
  <si>
    <t>23/pa del 12/10/2022</t>
  </si>
  <si>
    <t>V3-26870 del 04/10/2022</t>
  </si>
  <si>
    <t>22102102PA del 21/10/2022</t>
  </si>
  <si>
    <t>WI0000197 del 13/10/2022</t>
  </si>
  <si>
    <t>2/809 del 10/11/2022</t>
  </si>
  <si>
    <t>1010794923 del 19/10/2022</t>
  </si>
  <si>
    <t>2207900069848 del 16/10/2022</t>
  </si>
  <si>
    <t>5621/P del 31/10/2022</t>
  </si>
  <si>
    <t>5614/P del 31/10/2022</t>
  </si>
  <si>
    <t>V3-27790 del 13/10/2022</t>
  </si>
  <si>
    <t>V3-27651 del 12/10/2022</t>
  </si>
  <si>
    <t>V3-27789 del 13/10/2022</t>
  </si>
  <si>
    <t>PA-197 del 31/10/2022</t>
  </si>
  <si>
    <t>000401/PA del 31/10/2022</t>
  </si>
  <si>
    <t>SE1_22000054 del 30/11/2022</t>
  </si>
  <si>
    <t>FT  003302 del 30/11/2022</t>
  </si>
  <si>
    <t>FT  003338 del 30/11/2022</t>
  </si>
  <si>
    <t>V3-31710 del 17/11/2022</t>
  </si>
  <si>
    <t>1010800311 del 15/11/2022</t>
  </si>
  <si>
    <t>1010803170 del 28/11/2022</t>
  </si>
  <si>
    <t>37/PA del 21/11/2022</t>
  </si>
  <si>
    <t>30/pa del 30/11/2022</t>
  </si>
  <si>
    <t>WI0000427 del 29/11/2022</t>
  </si>
  <si>
    <t>01/01/0001034 del 29/11/2022</t>
  </si>
  <si>
    <t>202200153D del 17/10/2022</t>
  </si>
  <si>
    <t>122/E del 11/11/2022</t>
  </si>
  <si>
    <t>FPA 52/22 del 13/12/2022</t>
  </si>
  <si>
    <t>010275/00 del 02/12/2022</t>
  </si>
  <si>
    <t>010269/00 del 01/12/2022</t>
  </si>
  <si>
    <t>139/00 del 05/12/2022</t>
  </si>
  <si>
    <t>4133PA/2022 del 13/12/2022</t>
  </si>
  <si>
    <t>7</t>
  </si>
  <si>
    <t>6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</si>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</sst>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38100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E9" sqref="E9:F9"/>
    </sheetView>
  </sheetViews>
  <sheetFormatPr defaultRowHeight="15" x14ac:dyDescent="0.25"/>
  <cols>
    <col min="1" max="1" width="13" style="4" customWidth="1"/>
    <col min="2" max="3" width="16.5703125" style="4" customWidth="1"/>
    <col min="4" max="4" width="22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142</v>
      </c>
      <c r="B9" s="35"/>
      <c r="C9" s="34">
        <f>SUM(C13:C16)</f>
        <v>131270.26</v>
      </c>
      <c r="D9" s="35"/>
      <c r="E9" s="40">
        <f>('Trimestre 1'!H1+'Trimestre 2'!H1+'Trimestre 3'!H1+'Trimestre 4'!H1)/C9</f>
        <v>-16.79930930280781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20138.760000000006</v>
      </c>
      <c r="D13" s="29">
        <f>'Trimestre 1'!G1</f>
        <v>-2.5791111270008664</v>
      </c>
      <c r="E13" s="29">
        <v>1429.1</v>
      </c>
      <c r="F13" s="33" t="s">
        <v>165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51</v>
      </c>
      <c r="C14" s="29">
        <f>'Trimestre 2'!B1</f>
        <v>64493.29</v>
      </c>
      <c r="D14" s="29">
        <v>-24.2</v>
      </c>
      <c r="E14" s="29">
        <v>745.55</v>
      </c>
      <c r="F14" s="33" t="s">
        <v>166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25</v>
      </c>
      <c r="C15" s="29">
        <f>'Trimestre 3'!B1</f>
        <v>8598.7300000000014</v>
      </c>
      <c r="D15" s="29">
        <f>'Trimestre 3'!G1</f>
        <v>-19.707277702637484</v>
      </c>
      <c r="E15" s="29">
        <v>20594.95</v>
      </c>
      <c r="F15" s="33" t="s">
        <v>165</v>
      </c>
    </row>
    <row r="16" spans="1:11" ht="21.75" customHeight="1" x14ac:dyDescent="0.25">
      <c r="A16" s="28" t="s">
        <v>16</v>
      </c>
      <c r="B16" s="17">
        <f>'Trimestre 4'!C1</f>
        <v>39</v>
      </c>
      <c r="C16" s="29">
        <f>'Trimestre 4'!B1</f>
        <v>38039.480000000003</v>
      </c>
      <c r="D16" s="29">
        <f>'Trimestre 4'!G1</f>
        <v>-11.13072287002872</v>
      </c>
      <c r="E16" s="29">
        <v>116109.68</v>
      </c>
      <c r="F16" s="33" t="s">
        <v>167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20138.760000000006</v>
      </c>
      <c r="C1">
        <f>COUNTA(A4:A353)</f>
        <v>27</v>
      </c>
      <c r="G1" s="16">
        <f>IF(B1&lt;&gt;0,H1/B1,0)</f>
        <v>-2.5791111270008664</v>
      </c>
      <c r="H1" s="15">
        <f>SUM(H4:H353)</f>
        <v>-51940.099999999984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2680</v>
      </c>
      <c r="C4" s="13">
        <v>44609</v>
      </c>
      <c r="D4" s="13">
        <v>44588</v>
      </c>
      <c r="E4" s="13"/>
      <c r="F4" s="13"/>
      <c r="G4" s="1">
        <f>D4-C4-(F4-E4)</f>
        <v>-21</v>
      </c>
      <c r="H4" s="12">
        <f>B4*G4</f>
        <v>-56280</v>
      </c>
    </row>
    <row r="5" spans="1:8" x14ac:dyDescent="0.25">
      <c r="A5" s="19" t="s">
        <v>23</v>
      </c>
      <c r="B5" s="12">
        <v>1200</v>
      </c>
      <c r="C5" s="13">
        <v>44284</v>
      </c>
      <c r="D5" s="13">
        <v>44589</v>
      </c>
      <c r="E5" s="13"/>
      <c r="F5" s="13"/>
      <c r="G5" s="1">
        <f t="shared" ref="G5:G68" si="0">D5-C5-(F5-E5)</f>
        <v>305</v>
      </c>
      <c r="H5" s="12">
        <f t="shared" ref="H5:H68" si="1">B5*G5</f>
        <v>366000</v>
      </c>
    </row>
    <row r="6" spans="1:8" x14ac:dyDescent="0.25">
      <c r="A6" s="19" t="s">
        <v>24</v>
      </c>
      <c r="B6" s="12">
        <v>140.65</v>
      </c>
      <c r="C6" s="13">
        <v>44609</v>
      </c>
      <c r="D6" s="13">
        <v>44589</v>
      </c>
      <c r="E6" s="13"/>
      <c r="F6" s="13"/>
      <c r="G6" s="1">
        <f t="shared" si="0"/>
        <v>-20</v>
      </c>
      <c r="H6" s="12">
        <f t="shared" si="1"/>
        <v>-2813</v>
      </c>
    </row>
    <row r="7" spans="1:8" x14ac:dyDescent="0.25">
      <c r="A7" s="19" t="s">
        <v>25</v>
      </c>
      <c r="B7" s="12">
        <v>330.89</v>
      </c>
      <c r="C7" s="13">
        <v>44609</v>
      </c>
      <c r="D7" s="13">
        <v>44589</v>
      </c>
      <c r="E7" s="13"/>
      <c r="F7" s="13"/>
      <c r="G7" s="1">
        <f t="shared" si="0"/>
        <v>-20</v>
      </c>
      <c r="H7" s="12">
        <f t="shared" si="1"/>
        <v>-6617.7999999999993</v>
      </c>
    </row>
    <row r="8" spans="1:8" x14ac:dyDescent="0.25">
      <c r="A8" s="19" t="s">
        <v>26</v>
      </c>
      <c r="B8" s="12">
        <v>160.63</v>
      </c>
      <c r="C8" s="13">
        <v>44609</v>
      </c>
      <c r="D8" s="13">
        <v>44589</v>
      </c>
      <c r="E8" s="13"/>
      <c r="F8" s="13"/>
      <c r="G8" s="1">
        <f t="shared" si="0"/>
        <v>-20</v>
      </c>
      <c r="H8" s="12">
        <f t="shared" si="1"/>
        <v>-3212.6</v>
      </c>
    </row>
    <row r="9" spans="1:8" x14ac:dyDescent="0.25">
      <c r="A9" s="19" t="s">
        <v>27</v>
      </c>
      <c r="B9" s="12">
        <v>331.4</v>
      </c>
      <c r="C9" s="13">
        <v>44609</v>
      </c>
      <c r="D9" s="13">
        <v>44589</v>
      </c>
      <c r="E9" s="13"/>
      <c r="F9" s="13"/>
      <c r="G9" s="1">
        <f t="shared" si="0"/>
        <v>-20</v>
      </c>
      <c r="H9" s="12">
        <f t="shared" si="1"/>
        <v>-6628</v>
      </c>
    </row>
    <row r="10" spans="1:8" x14ac:dyDescent="0.25">
      <c r="A10" s="19" t="s">
        <v>28</v>
      </c>
      <c r="B10" s="12">
        <v>5163</v>
      </c>
      <c r="C10" s="13">
        <v>44619</v>
      </c>
      <c r="D10" s="13">
        <v>44589</v>
      </c>
      <c r="E10" s="13"/>
      <c r="F10" s="13"/>
      <c r="G10" s="1">
        <f t="shared" si="0"/>
        <v>-30</v>
      </c>
      <c r="H10" s="12">
        <f t="shared" si="1"/>
        <v>-154890</v>
      </c>
    </row>
    <row r="11" spans="1:8" x14ac:dyDescent="0.25">
      <c r="A11" s="19" t="s">
        <v>29</v>
      </c>
      <c r="B11" s="12">
        <v>1451.2</v>
      </c>
      <c r="C11" s="13">
        <v>44595</v>
      </c>
      <c r="D11" s="13">
        <v>44589</v>
      </c>
      <c r="E11" s="13"/>
      <c r="F11" s="13"/>
      <c r="G11" s="1">
        <f t="shared" si="0"/>
        <v>-6</v>
      </c>
      <c r="H11" s="12">
        <f t="shared" si="1"/>
        <v>-8707.2000000000007</v>
      </c>
    </row>
    <row r="12" spans="1:8" x14ac:dyDescent="0.25">
      <c r="A12" s="19" t="s">
        <v>30</v>
      </c>
      <c r="B12" s="12">
        <v>553.48</v>
      </c>
      <c r="C12" s="13">
        <v>44590</v>
      </c>
      <c r="D12" s="13">
        <v>44589</v>
      </c>
      <c r="E12" s="13"/>
      <c r="F12" s="13"/>
      <c r="G12" s="1">
        <f t="shared" si="0"/>
        <v>-1</v>
      </c>
      <c r="H12" s="12">
        <f t="shared" si="1"/>
        <v>-553.48</v>
      </c>
    </row>
    <row r="13" spans="1:8" x14ac:dyDescent="0.25">
      <c r="A13" s="19" t="s">
        <v>31</v>
      </c>
      <c r="B13" s="12">
        <v>409.5</v>
      </c>
      <c r="C13" s="13">
        <v>44596</v>
      </c>
      <c r="D13" s="13">
        <v>44589</v>
      </c>
      <c r="E13" s="13"/>
      <c r="F13" s="13"/>
      <c r="G13" s="1">
        <f t="shared" si="0"/>
        <v>-7</v>
      </c>
      <c r="H13" s="12">
        <f t="shared" si="1"/>
        <v>-2866.5</v>
      </c>
    </row>
    <row r="14" spans="1:8" x14ac:dyDescent="0.25">
      <c r="A14" s="19" t="s">
        <v>32</v>
      </c>
      <c r="B14" s="12">
        <v>1359.4</v>
      </c>
      <c r="C14" s="13">
        <v>44594</v>
      </c>
      <c r="D14" s="13">
        <v>44589</v>
      </c>
      <c r="E14" s="13"/>
      <c r="F14" s="13"/>
      <c r="G14" s="1">
        <f t="shared" si="0"/>
        <v>-5</v>
      </c>
      <c r="H14" s="12">
        <f t="shared" si="1"/>
        <v>-6797</v>
      </c>
    </row>
    <row r="15" spans="1:8" x14ac:dyDescent="0.25">
      <c r="A15" s="19" t="s">
        <v>33</v>
      </c>
      <c r="B15" s="12">
        <v>107.2</v>
      </c>
      <c r="C15" s="13">
        <v>44618</v>
      </c>
      <c r="D15" s="13">
        <v>44589</v>
      </c>
      <c r="E15" s="13"/>
      <c r="F15" s="13"/>
      <c r="G15" s="1">
        <f t="shared" si="0"/>
        <v>-29</v>
      </c>
      <c r="H15" s="12">
        <f t="shared" si="1"/>
        <v>-3108.8</v>
      </c>
    </row>
    <row r="16" spans="1:8" x14ac:dyDescent="0.25">
      <c r="A16" s="19" t="s">
        <v>34</v>
      </c>
      <c r="B16" s="12">
        <v>174.19</v>
      </c>
      <c r="C16" s="13">
        <v>44609</v>
      </c>
      <c r="D16" s="13">
        <v>44589</v>
      </c>
      <c r="E16" s="13"/>
      <c r="F16" s="13"/>
      <c r="G16" s="1">
        <f t="shared" si="0"/>
        <v>-20</v>
      </c>
      <c r="H16" s="12">
        <f t="shared" si="1"/>
        <v>-3483.8</v>
      </c>
    </row>
    <row r="17" spans="1:8" x14ac:dyDescent="0.25">
      <c r="A17" s="19" t="s">
        <v>35</v>
      </c>
      <c r="B17" s="12">
        <v>92.95</v>
      </c>
      <c r="C17" s="13">
        <v>44618</v>
      </c>
      <c r="D17" s="13">
        <v>44589</v>
      </c>
      <c r="E17" s="13"/>
      <c r="F17" s="13"/>
      <c r="G17" s="1">
        <f t="shared" si="0"/>
        <v>-29</v>
      </c>
      <c r="H17" s="12">
        <f t="shared" si="1"/>
        <v>-2695.55</v>
      </c>
    </row>
    <row r="18" spans="1:8" x14ac:dyDescent="0.25">
      <c r="A18" s="19" t="s">
        <v>36</v>
      </c>
      <c r="B18" s="12">
        <v>221.65</v>
      </c>
      <c r="C18" s="13">
        <v>44618</v>
      </c>
      <c r="D18" s="13">
        <v>44589</v>
      </c>
      <c r="E18" s="13"/>
      <c r="F18" s="13"/>
      <c r="G18" s="1">
        <f t="shared" si="0"/>
        <v>-29</v>
      </c>
      <c r="H18" s="12">
        <f t="shared" si="1"/>
        <v>-6427.85</v>
      </c>
    </row>
    <row r="19" spans="1:8" x14ac:dyDescent="0.25">
      <c r="A19" s="19" t="s">
        <v>37</v>
      </c>
      <c r="B19" s="12">
        <v>346.39</v>
      </c>
      <c r="C19" s="13">
        <v>44618</v>
      </c>
      <c r="D19" s="13">
        <v>44589</v>
      </c>
      <c r="E19" s="13"/>
      <c r="F19" s="13"/>
      <c r="G19" s="1">
        <f t="shared" si="0"/>
        <v>-29</v>
      </c>
      <c r="H19" s="12">
        <f t="shared" si="1"/>
        <v>-10045.31</v>
      </c>
    </row>
    <row r="20" spans="1:8" x14ac:dyDescent="0.25">
      <c r="A20" s="19" t="s">
        <v>38</v>
      </c>
      <c r="B20" s="12">
        <v>153</v>
      </c>
      <c r="C20" s="13">
        <v>44594</v>
      </c>
      <c r="D20" s="13">
        <v>44589</v>
      </c>
      <c r="E20" s="13"/>
      <c r="F20" s="13"/>
      <c r="G20" s="1">
        <f t="shared" si="0"/>
        <v>-5</v>
      </c>
      <c r="H20" s="12">
        <f t="shared" si="1"/>
        <v>-765</v>
      </c>
    </row>
    <row r="21" spans="1:8" x14ac:dyDescent="0.25">
      <c r="A21" s="19" t="s">
        <v>39</v>
      </c>
      <c r="B21" s="12">
        <v>2488.8000000000002</v>
      </c>
      <c r="C21" s="13">
        <v>44618</v>
      </c>
      <c r="D21" s="13">
        <v>44589</v>
      </c>
      <c r="E21" s="13"/>
      <c r="F21" s="13"/>
      <c r="G21" s="1">
        <f t="shared" si="0"/>
        <v>-29</v>
      </c>
      <c r="H21" s="12">
        <f t="shared" si="1"/>
        <v>-72175.200000000012</v>
      </c>
    </row>
    <row r="22" spans="1:8" x14ac:dyDescent="0.25">
      <c r="A22" s="19" t="s">
        <v>40</v>
      </c>
      <c r="B22" s="12">
        <v>233.21</v>
      </c>
      <c r="C22" s="13">
        <v>44640</v>
      </c>
      <c r="D22" s="13">
        <v>44620</v>
      </c>
      <c r="E22" s="13"/>
      <c r="F22" s="13"/>
      <c r="G22" s="1">
        <f t="shared" si="0"/>
        <v>-20</v>
      </c>
      <c r="H22" s="12">
        <f t="shared" si="1"/>
        <v>-4664.2</v>
      </c>
    </row>
    <row r="23" spans="1:8" x14ac:dyDescent="0.25">
      <c r="A23" s="19" t="s">
        <v>41</v>
      </c>
      <c r="B23" s="12">
        <v>25.74</v>
      </c>
      <c r="C23" s="13">
        <v>44640</v>
      </c>
      <c r="D23" s="13">
        <v>44620</v>
      </c>
      <c r="E23" s="13"/>
      <c r="F23" s="13"/>
      <c r="G23" s="1">
        <f t="shared" si="0"/>
        <v>-20</v>
      </c>
      <c r="H23" s="12">
        <f t="shared" si="1"/>
        <v>-514.79999999999995</v>
      </c>
    </row>
    <row r="24" spans="1:8" x14ac:dyDescent="0.25">
      <c r="A24" s="19" t="s">
        <v>42</v>
      </c>
      <c r="B24" s="12">
        <v>118.13</v>
      </c>
      <c r="C24" s="13">
        <v>44640</v>
      </c>
      <c r="D24" s="13">
        <v>44620</v>
      </c>
      <c r="E24" s="13"/>
      <c r="F24" s="13"/>
      <c r="G24" s="1">
        <f t="shared" si="0"/>
        <v>-20</v>
      </c>
      <c r="H24" s="12">
        <f t="shared" si="1"/>
        <v>-2362.6</v>
      </c>
    </row>
    <row r="25" spans="1:8" x14ac:dyDescent="0.25">
      <c r="A25" s="19" t="s">
        <v>43</v>
      </c>
      <c r="B25" s="12">
        <v>250.83</v>
      </c>
      <c r="C25" s="13">
        <v>44647</v>
      </c>
      <c r="D25" s="13">
        <v>44620</v>
      </c>
      <c r="E25" s="13"/>
      <c r="F25" s="13"/>
      <c r="G25" s="1">
        <f t="shared" si="0"/>
        <v>-27</v>
      </c>
      <c r="H25" s="12">
        <f t="shared" si="1"/>
        <v>-6772.4100000000008</v>
      </c>
    </row>
    <row r="26" spans="1:8" x14ac:dyDescent="0.25">
      <c r="A26" s="19" t="s">
        <v>44</v>
      </c>
      <c r="B26" s="12">
        <v>554.39</v>
      </c>
      <c r="C26" s="13">
        <v>44647</v>
      </c>
      <c r="D26" s="13">
        <v>44620</v>
      </c>
      <c r="E26" s="13"/>
      <c r="F26" s="13"/>
      <c r="G26" s="1">
        <f t="shared" si="0"/>
        <v>-27</v>
      </c>
      <c r="H26" s="12">
        <f t="shared" si="1"/>
        <v>-14968.529999999999</v>
      </c>
    </row>
    <row r="27" spans="1:8" x14ac:dyDescent="0.25">
      <c r="A27" s="19" t="s">
        <v>45</v>
      </c>
      <c r="B27" s="12">
        <v>34.75</v>
      </c>
      <c r="C27" s="13">
        <v>44664</v>
      </c>
      <c r="D27" s="13">
        <v>44645</v>
      </c>
      <c r="E27" s="13"/>
      <c r="F27" s="13"/>
      <c r="G27" s="1">
        <f t="shared" si="0"/>
        <v>-19</v>
      </c>
      <c r="H27" s="12">
        <f t="shared" si="1"/>
        <v>-660.25</v>
      </c>
    </row>
    <row r="28" spans="1:8" x14ac:dyDescent="0.25">
      <c r="A28" s="19" t="s">
        <v>46</v>
      </c>
      <c r="B28" s="12">
        <v>117.38</v>
      </c>
      <c r="C28" s="13">
        <v>44664</v>
      </c>
      <c r="D28" s="13">
        <v>44645</v>
      </c>
      <c r="E28" s="13"/>
      <c r="F28" s="13"/>
      <c r="G28" s="1">
        <f t="shared" si="0"/>
        <v>-19</v>
      </c>
      <c r="H28" s="12">
        <f t="shared" si="1"/>
        <v>-2230.2199999999998</v>
      </c>
    </row>
    <row r="29" spans="1:8" x14ac:dyDescent="0.25">
      <c r="A29" s="19" t="s">
        <v>47</v>
      </c>
      <c r="B29" s="12">
        <v>500</v>
      </c>
      <c r="C29" s="13">
        <v>44664</v>
      </c>
      <c r="D29" s="13">
        <v>44645</v>
      </c>
      <c r="E29" s="13"/>
      <c r="F29" s="13"/>
      <c r="G29" s="1">
        <f t="shared" si="0"/>
        <v>-19</v>
      </c>
      <c r="H29" s="12">
        <f t="shared" si="1"/>
        <v>-9500</v>
      </c>
    </row>
    <row r="30" spans="1:8" x14ac:dyDescent="0.25">
      <c r="A30" s="19" t="s">
        <v>48</v>
      </c>
      <c r="B30" s="12">
        <v>940</v>
      </c>
      <c r="C30" s="13">
        <v>44675</v>
      </c>
      <c r="D30" s="13">
        <v>44645</v>
      </c>
      <c r="E30" s="13"/>
      <c r="F30" s="13"/>
      <c r="G30" s="1">
        <f t="shared" si="0"/>
        <v>-30</v>
      </c>
      <c r="H30" s="12">
        <f t="shared" si="1"/>
        <v>-28200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>
      <selection activeCell="H8" sqref="H8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64493.29</v>
      </c>
      <c r="C1">
        <f>COUNTA(A4:A353)</f>
        <v>51</v>
      </c>
      <c r="G1" s="16">
        <f>IF(B1&lt;&gt;0,H1/B1,0)</f>
        <v>-24.195464830527328</v>
      </c>
      <c r="H1" s="15">
        <f>SUM(H4:H353)</f>
        <v>-1560445.13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61</v>
      </c>
      <c r="C4" s="13">
        <v>44696</v>
      </c>
      <c r="D4" s="13">
        <v>44672</v>
      </c>
      <c r="E4" s="13"/>
      <c r="F4" s="13"/>
      <c r="G4" s="1">
        <f>D4-C4-(F4-E4)</f>
        <v>-24</v>
      </c>
      <c r="H4" s="12">
        <f>B4*G4</f>
        <v>-1464</v>
      </c>
    </row>
    <row r="5" spans="1:8" x14ac:dyDescent="0.25">
      <c r="A5" s="19" t="s">
        <v>50</v>
      </c>
      <c r="B5" s="12">
        <v>153</v>
      </c>
      <c r="C5" s="13">
        <v>44696</v>
      </c>
      <c r="D5" s="13">
        <v>44672</v>
      </c>
      <c r="E5" s="13"/>
      <c r="F5" s="13"/>
      <c r="G5" s="1">
        <f t="shared" ref="G5:G68" si="0">D5-C5-(F5-E5)</f>
        <v>-24</v>
      </c>
      <c r="H5" s="12">
        <f t="shared" ref="H5:H68" si="1">B5*G5</f>
        <v>-3672</v>
      </c>
    </row>
    <row r="6" spans="1:8" x14ac:dyDescent="0.25">
      <c r="A6" s="19" t="s">
        <v>51</v>
      </c>
      <c r="B6" s="12">
        <v>456.78</v>
      </c>
      <c r="C6" s="13">
        <v>44680</v>
      </c>
      <c r="D6" s="13">
        <v>44672</v>
      </c>
      <c r="E6" s="13"/>
      <c r="F6" s="13"/>
      <c r="G6" s="1">
        <f t="shared" si="0"/>
        <v>-8</v>
      </c>
      <c r="H6" s="12">
        <f t="shared" si="1"/>
        <v>-3654.24</v>
      </c>
    </row>
    <row r="7" spans="1:8" x14ac:dyDescent="0.25">
      <c r="A7" s="19" t="s">
        <v>52</v>
      </c>
      <c r="B7" s="12">
        <v>550.29</v>
      </c>
      <c r="C7" s="13">
        <v>44681</v>
      </c>
      <c r="D7" s="13">
        <v>44672</v>
      </c>
      <c r="E7" s="13"/>
      <c r="F7" s="13"/>
      <c r="G7" s="1">
        <f t="shared" si="0"/>
        <v>-9</v>
      </c>
      <c r="H7" s="12">
        <f t="shared" si="1"/>
        <v>-4952.6099999999997</v>
      </c>
    </row>
    <row r="8" spans="1:8" x14ac:dyDescent="0.25">
      <c r="A8" s="19" t="s">
        <v>53</v>
      </c>
      <c r="B8" s="12">
        <v>111.67</v>
      </c>
      <c r="C8" s="13" t="s">
        <v>54</v>
      </c>
      <c r="D8" s="13">
        <v>44672</v>
      </c>
      <c r="E8" s="13"/>
      <c r="F8" s="13"/>
      <c r="G8" s="1">
        <v>-9</v>
      </c>
      <c r="H8" s="12">
        <f t="shared" si="1"/>
        <v>-1005.03</v>
      </c>
    </row>
    <row r="9" spans="1:8" x14ac:dyDescent="0.25">
      <c r="A9" s="19" t="s">
        <v>55</v>
      </c>
      <c r="B9" s="12">
        <v>439.31</v>
      </c>
      <c r="C9" s="13">
        <v>44681</v>
      </c>
      <c r="D9" s="13">
        <v>44672</v>
      </c>
      <c r="E9" s="13"/>
      <c r="F9" s="13"/>
      <c r="G9" s="1">
        <f t="shared" si="0"/>
        <v>-9</v>
      </c>
      <c r="H9" s="12">
        <f t="shared" si="1"/>
        <v>-3953.79</v>
      </c>
    </row>
    <row r="10" spans="1:8" x14ac:dyDescent="0.25">
      <c r="A10" s="19" t="s">
        <v>56</v>
      </c>
      <c r="B10" s="12">
        <v>283.45999999999998</v>
      </c>
      <c r="C10" s="13">
        <v>44681</v>
      </c>
      <c r="D10" s="13">
        <v>44672</v>
      </c>
      <c r="E10" s="13"/>
      <c r="F10" s="13"/>
      <c r="G10" s="1">
        <f t="shared" si="0"/>
        <v>-9</v>
      </c>
      <c r="H10" s="12">
        <f t="shared" si="1"/>
        <v>-2551.14</v>
      </c>
    </row>
    <row r="11" spans="1:8" x14ac:dyDescent="0.25">
      <c r="A11" s="19" t="s">
        <v>57</v>
      </c>
      <c r="B11" s="12">
        <v>560.98</v>
      </c>
      <c r="C11" s="13">
        <v>44681</v>
      </c>
      <c r="D11" s="13">
        <v>44672</v>
      </c>
      <c r="E11" s="13"/>
      <c r="F11" s="13"/>
      <c r="G11" s="1">
        <f t="shared" si="0"/>
        <v>-9</v>
      </c>
      <c r="H11" s="12">
        <f t="shared" si="1"/>
        <v>-5048.82</v>
      </c>
    </row>
    <row r="12" spans="1:8" x14ac:dyDescent="0.25">
      <c r="A12" s="19" t="s">
        <v>58</v>
      </c>
      <c r="B12" s="12">
        <v>438.66</v>
      </c>
      <c r="C12" s="13">
        <v>44675</v>
      </c>
      <c r="D12" s="13">
        <v>44672</v>
      </c>
      <c r="E12" s="13"/>
      <c r="F12" s="13"/>
      <c r="G12" s="1">
        <f t="shared" si="0"/>
        <v>-3</v>
      </c>
      <c r="H12" s="12">
        <f t="shared" si="1"/>
        <v>-1315.98</v>
      </c>
    </row>
    <row r="13" spans="1:8" x14ac:dyDescent="0.25">
      <c r="A13" s="19" t="s">
        <v>59</v>
      </c>
      <c r="B13" s="12">
        <v>225.99</v>
      </c>
      <c r="C13" s="13">
        <v>44675</v>
      </c>
      <c r="D13" s="13">
        <v>44672</v>
      </c>
      <c r="E13" s="13"/>
      <c r="F13" s="13"/>
      <c r="G13" s="1">
        <f t="shared" si="0"/>
        <v>-3</v>
      </c>
      <c r="H13" s="12">
        <f t="shared" si="1"/>
        <v>-677.97</v>
      </c>
    </row>
    <row r="14" spans="1:8" x14ac:dyDescent="0.25">
      <c r="A14" s="19" t="s">
        <v>60</v>
      </c>
      <c r="B14" s="12">
        <v>114.79</v>
      </c>
      <c r="C14" s="13">
        <v>44696</v>
      </c>
      <c r="D14" s="13">
        <v>44672</v>
      </c>
      <c r="E14" s="13"/>
      <c r="F14" s="13"/>
      <c r="G14" s="1">
        <f t="shared" si="0"/>
        <v>-24</v>
      </c>
      <c r="H14" s="12">
        <f t="shared" si="1"/>
        <v>-2754.96</v>
      </c>
    </row>
    <row r="15" spans="1:8" x14ac:dyDescent="0.25">
      <c r="A15" s="19" t="s">
        <v>61</v>
      </c>
      <c r="B15" s="12">
        <v>377.05</v>
      </c>
      <c r="C15" s="13">
        <v>44696</v>
      </c>
      <c r="D15" s="13">
        <v>44672</v>
      </c>
      <c r="E15" s="13"/>
      <c r="F15" s="13"/>
      <c r="G15" s="1">
        <f t="shared" si="0"/>
        <v>-24</v>
      </c>
      <c r="H15" s="12">
        <f t="shared" si="1"/>
        <v>-9049.2000000000007</v>
      </c>
    </row>
    <row r="16" spans="1:8" x14ac:dyDescent="0.25">
      <c r="A16" s="19" t="s">
        <v>62</v>
      </c>
      <c r="B16" s="12">
        <v>79</v>
      </c>
      <c r="C16" s="13">
        <v>44696</v>
      </c>
      <c r="D16" s="13">
        <v>44672</v>
      </c>
      <c r="E16" s="13"/>
      <c r="F16" s="13"/>
      <c r="G16" s="1">
        <f t="shared" si="0"/>
        <v>-24</v>
      </c>
      <c r="H16" s="12">
        <f t="shared" si="1"/>
        <v>-1896</v>
      </c>
    </row>
    <row r="17" spans="1:8" x14ac:dyDescent="0.25">
      <c r="A17" s="19" t="s">
        <v>63</v>
      </c>
      <c r="B17" s="12">
        <v>221.65</v>
      </c>
      <c r="C17" s="13">
        <v>44720</v>
      </c>
      <c r="D17" s="13">
        <v>44701</v>
      </c>
      <c r="E17" s="13"/>
      <c r="F17" s="13"/>
      <c r="G17" s="1">
        <f t="shared" si="0"/>
        <v>-19</v>
      </c>
      <c r="H17" s="12">
        <f t="shared" si="1"/>
        <v>-4211.3500000000004</v>
      </c>
    </row>
    <row r="18" spans="1:8" x14ac:dyDescent="0.25">
      <c r="A18" s="19" t="s">
        <v>64</v>
      </c>
      <c r="B18" s="12">
        <v>4.49</v>
      </c>
      <c r="C18" s="13">
        <v>44720</v>
      </c>
      <c r="D18" s="13">
        <v>44701</v>
      </c>
      <c r="E18" s="13"/>
      <c r="F18" s="13"/>
      <c r="G18" s="1">
        <f t="shared" si="0"/>
        <v>-19</v>
      </c>
      <c r="H18" s="12">
        <f t="shared" si="1"/>
        <v>-85.31</v>
      </c>
    </row>
    <row r="19" spans="1:8" x14ac:dyDescent="0.25">
      <c r="A19" s="19" t="s">
        <v>65</v>
      </c>
      <c r="B19" s="12">
        <v>462.3</v>
      </c>
      <c r="C19" s="13">
        <v>44720</v>
      </c>
      <c r="D19" s="13">
        <v>44701</v>
      </c>
      <c r="E19" s="13"/>
      <c r="F19" s="13"/>
      <c r="G19" s="1">
        <f t="shared" si="0"/>
        <v>-19</v>
      </c>
      <c r="H19" s="12">
        <f t="shared" si="1"/>
        <v>-8783.7000000000007</v>
      </c>
    </row>
    <row r="20" spans="1:8" x14ac:dyDescent="0.25">
      <c r="A20" s="19" t="s">
        <v>66</v>
      </c>
      <c r="B20" s="12">
        <v>408.03</v>
      </c>
      <c r="C20" s="13">
        <v>44720</v>
      </c>
      <c r="D20" s="13">
        <v>44701</v>
      </c>
      <c r="E20" s="13"/>
      <c r="F20" s="13"/>
      <c r="G20" s="1">
        <f t="shared" si="0"/>
        <v>-19</v>
      </c>
      <c r="H20" s="12">
        <f t="shared" si="1"/>
        <v>-7752.57</v>
      </c>
    </row>
    <row r="21" spans="1:8" x14ac:dyDescent="0.25">
      <c r="A21" s="19" t="s">
        <v>67</v>
      </c>
      <c r="B21" s="12">
        <v>220.7</v>
      </c>
      <c r="C21" s="13">
        <v>44675</v>
      </c>
      <c r="D21" s="13">
        <v>44701</v>
      </c>
      <c r="E21" s="13"/>
      <c r="F21" s="13"/>
      <c r="G21" s="1">
        <f t="shared" si="0"/>
        <v>26</v>
      </c>
      <c r="H21" s="12">
        <f t="shared" si="1"/>
        <v>5738.2</v>
      </c>
    </row>
    <row r="22" spans="1:8" x14ac:dyDescent="0.25">
      <c r="A22" s="19" t="s">
        <v>68</v>
      </c>
      <c r="B22" s="12">
        <v>535.51</v>
      </c>
      <c r="C22" s="13">
        <v>44681</v>
      </c>
      <c r="D22" s="13">
        <v>44701</v>
      </c>
      <c r="E22" s="13"/>
      <c r="F22" s="13"/>
      <c r="G22" s="1">
        <f t="shared" si="0"/>
        <v>20</v>
      </c>
      <c r="H22" s="12">
        <f t="shared" si="1"/>
        <v>10710.2</v>
      </c>
    </row>
    <row r="23" spans="1:8" x14ac:dyDescent="0.25">
      <c r="A23" s="19" t="s">
        <v>69</v>
      </c>
      <c r="B23" s="12">
        <v>14.73</v>
      </c>
      <c r="C23" s="13">
        <v>44728</v>
      </c>
      <c r="D23" s="13">
        <v>44701</v>
      </c>
      <c r="E23" s="13"/>
      <c r="F23" s="13"/>
      <c r="G23" s="1">
        <f t="shared" si="0"/>
        <v>-27</v>
      </c>
      <c r="H23" s="12">
        <f t="shared" si="1"/>
        <v>-397.71000000000004</v>
      </c>
    </row>
    <row r="24" spans="1:8" x14ac:dyDescent="0.25">
      <c r="A24" s="19" t="s">
        <v>70</v>
      </c>
      <c r="B24" s="12">
        <v>229.33</v>
      </c>
      <c r="C24" s="13">
        <v>44728</v>
      </c>
      <c r="D24" s="13">
        <v>44701</v>
      </c>
      <c r="E24" s="13"/>
      <c r="F24" s="13"/>
      <c r="G24" s="1">
        <f t="shared" si="0"/>
        <v>-27</v>
      </c>
      <c r="H24" s="12">
        <f t="shared" si="1"/>
        <v>-6191.9100000000008</v>
      </c>
    </row>
    <row r="25" spans="1:8" x14ac:dyDescent="0.25">
      <c r="A25" s="19" t="s">
        <v>71</v>
      </c>
      <c r="B25" s="12">
        <v>13.42</v>
      </c>
      <c r="C25" s="13">
        <v>44728</v>
      </c>
      <c r="D25" s="13">
        <v>44701</v>
      </c>
      <c r="E25" s="13"/>
      <c r="F25" s="13"/>
      <c r="G25" s="1">
        <f t="shared" si="0"/>
        <v>-27</v>
      </c>
      <c r="H25" s="12">
        <f t="shared" si="1"/>
        <v>-362.34</v>
      </c>
    </row>
    <row r="26" spans="1:8" x14ac:dyDescent="0.25">
      <c r="A26" s="19" t="s">
        <v>72</v>
      </c>
      <c r="B26" s="12">
        <v>229.51</v>
      </c>
      <c r="C26" s="13">
        <v>44728</v>
      </c>
      <c r="D26" s="13">
        <v>44701</v>
      </c>
      <c r="E26" s="13"/>
      <c r="F26" s="13"/>
      <c r="G26" s="1">
        <f t="shared" si="0"/>
        <v>-27</v>
      </c>
      <c r="H26" s="12">
        <f t="shared" si="1"/>
        <v>-6196.7699999999995</v>
      </c>
    </row>
    <row r="27" spans="1:8" x14ac:dyDescent="0.25">
      <c r="A27" s="19" t="s">
        <v>73</v>
      </c>
      <c r="B27" s="12">
        <v>338.03</v>
      </c>
      <c r="C27" s="13">
        <v>44728</v>
      </c>
      <c r="D27" s="13">
        <v>44701</v>
      </c>
      <c r="E27" s="13"/>
      <c r="F27" s="13"/>
      <c r="G27" s="1">
        <f t="shared" si="0"/>
        <v>-27</v>
      </c>
      <c r="H27" s="12">
        <f t="shared" si="1"/>
        <v>-9126.81</v>
      </c>
    </row>
    <row r="28" spans="1:8" x14ac:dyDescent="0.25">
      <c r="A28" s="19" t="s">
        <v>74</v>
      </c>
      <c r="B28" s="12">
        <v>210</v>
      </c>
      <c r="C28" s="13">
        <v>44728</v>
      </c>
      <c r="D28" s="13">
        <v>44701</v>
      </c>
      <c r="E28" s="13"/>
      <c r="F28" s="13"/>
      <c r="G28" s="1">
        <f t="shared" si="0"/>
        <v>-27</v>
      </c>
      <c r="H28" s="12">
        <f t="shared" si="1"/>
        <v>-5670</v>
      </c>
    </row>
    <row r="29" spans="1:8" x14ac:dyDescent="0.25">
      <c r="A29" s="19" t="s">
        <v>75</v>
      </c>
      <c r="B29" s="12">
        <v>118.13</v>
      </c>
      <c r="C29" s="13">
        <v>44728</v>
      </c>
      <c r="D29" s="13">
        <v>44701</v>
      </c>
      <c r="E29" s="13"/>
      <c r="F29" s="13"/>
      <c r="G29" s="1">
        <f t="shared" si="0"/>
        <v>-27</v>
      </c>
      <c r="H29" s="12">
        <f t="shared" si="1"/>
        <v>-3189.5099999999998</v>
      </c>
    </row>
    <row r="30" spans="1:8" x14ac:dyDescent="0.25">
      <c r="A30" s="19" t="s">
        <v>76</v>
      </c>
      <c r="B30" s="12">
        <v>220.42</v>
      </c>
      <c r="C30" s="13">
        <v>44728</v>
      </c>
      <c r="D30" s="13">
        <v>44701</v>
      </c>
      <c r="E30" s="13"/>
      <c r="F30" s="13"/>
      <c r="G30" s="1">
        <f t="shared" si="0"/>
        <v>-27</v>
      </c>
      <c r="H30" s="12">
        <f t="shared" si="1"/>
        <v>-5951.3399999999992</v>
      </c>
    </row>
    <row r="31" spans="1:8" x14ac:dyDescent="0.25">
      <c r="A31" s="19" t="s">
        <v>77</v>
      </c>
      <c r="B31" s="12">
        <v>105</v>
      </c>
      <c r="C31" s="13">
        <v>44729</v>
      </c>
      <c r="D31" s="13">
        <v>44701</v>
      </c>
      <c r="E31" s="13"/>
      <c r="F31" s="13"/>
      <c r="G31" s="1">
        <f t="shared" si="0"/>
        <v>-28</v>
      </c>
      <c r="H31" s="12">
        <f t="shared" si="1"/>
        <v>-2940</v>
      </c>
    </row>
    <row r="32" spans="1:8" x14ac:dyDescent="0.25">
      <c r="A32" s="19" t="s">
        <v>78</v>
      </c>
      <c r="B32" s="12">
        <v>385</v>
      </c>
      <c r="C32" s="13">
        <v>44720</v>
      </c>
      <c r="D32" s="13">
        <v>44706</v>
      </c>
      <c r="E32" s="13"/>
      <c r="F32" s="13"/>
      <c r="G32" s="1">
        <f t="shared" si="0"/>
        <v>-14</v>
      </c>
      <c r="H32" s="12">
        <f t="shared" si="1"/>
        <v>-5390</v>
      </c>
    </row>
    <row r="33" spans="1:8" x14ac:dyDescent="0.25">
      <c r="A33" s="19" t="s">
        <v>79</v>
      </c>
      <c r="B33" s="12">
        <v>236.4</v>
      </c>
      <c r="C33" s="13">
        <v>44728</v>
      </c>
      <c r="D33" s="13">
        <v>44706</v>
      </c>
      <c r="E33" s="13"/>
      <c r="F33" s="13"/>
      <c r="G33" s="1">
        <f t="shared" si="0"/>
        <v>-22</v>
      </c>
      <c r="H33" s="12">
        <f t="shared" si="1"/>
        <v>-5200.8</v>
      </c>
    </row>
    <row r="34" spans="1:8" x14ac:dyDescent="0.25">
      <c r="A34" s="19" t="s">
        <v>80</v>
      </c>
      <c r="B34" s="12">
        <v>199</v>
      </c>
      <c r="C34" s="13">
        <v>44735</v>
      </c>
      <c r="D34" s="13">
        <v>44706</v>
      </c>
      <c r="E34" s="13"/>
      <c r="F34" s="13"/>
      <c r="G34" s="1">
        <f t="shared" si="0"/>
        <v>-29</v>
      </c>
      <c r="H34" s="12">
        <f t="shared" si="1"/>
        <v>-5771</v>
      </c>
    </row>
    <row r="35" spans="1:8" x14ac:dyDescent="0.25">
      <c r="A35" s="19" t="s">
        <v>81</v>
      </c>
      <c r="B35" s="12">
        <v>250.83</v>
      </c>
      <c r="C35" s="13">
        <v>44735</v>
      </c>
      <c r="D35" s="13">
        <v>44706</v>
      </c>
      <c r="E35" s="13"/>
      <c r="F35" s="13"/>
      <c r="G35" s="1">
        <f t="shared" si="0"/>
        <v>-29</v>
      </c>
      <c r="H35" s="12">
        <f t="shared" si="1"/>
        <v>-7274.0700000000006</v>
      </c>
    </row>
    <row r="36" spans="1:8" x14ac:dyDescent="0.25">
      <c r="A36" s="19" t="s">
        <v>82</v>
      </c>
      <c r="B36" s="12">
        <v>475.05</v>
      </c>
      <c r="C36" s="13">
        <v>44735</v>
      </c>
      <c r="D36" s="13">
        <v>44706</v>
      </c>
      <c r="E36" s="13"/>
      <c r="F36" s="13"/>
      <c r="G36" s="1">
        <f t="shared" si="0"/>
        <v>-29</v>
      </c>
      <c r="H36" s="12">
        <f t="shared" si="1"/>
        <v>-13776.45</v>
      </c>
    </row>
    <row r="37" spans="1:8" x14ac:dyDescent="0.25">
      <c r="A37" s="19" t="s">
        <v>83</v>
      </c>
      <c r="B37" s="12">
        <v>2800</v>
      </c>
      <c r="C37" s="13">
        <v>44735</v>
      </c>
      <c r="D37" s="13">
        <v>44706</v>
      </c>
      <c r="E37" s="13"/>
      <c r="F37" s="13"/>
      <c r="G37" s="1">
        <f t="shared" si="0"/>
        <v>-29</v>
      </c>
      <c r="H37" s="12">
        <f t="shared" si="1"/>
        <v>-81200</v>
      </c>
    </row>
    <row r="38" spans="1:8" x14ac:dyDescent="0.25">
      <c r="A38" s="19" t="s">
        <v>84</v>
      </c>
      <c r="B38" s="12">
        <v>50.8</v>
      </c>
      <c r="C38" s="13">
        <v>44728</v>
      </c>
      <c r="D38" s="13">
        <v>44706</v>
      </c>
      <c r="E38" s="13"/>
      <c r="F38" s="13"/>
      <c r="G38" s="1">
        <f t="shared" si="0"/>
        <v>-22</v>
      </c>
      <c r="H38" s="12">
        <f t="shared" si="1"/>
        <v>-1117.5999999999999</v>
      </c>
    </row>
    <row r="39" spans="1:8" x14ac:dyDescent="0.25">
      <c r="A39" s="19" t="s">
        <v>85</v>
      </c>
      <c r="B39" s="12">
        <v>566.30999999999995</v>
      </c>
      <c r="C39" s="13">
        <v>44728</v>
      </c>
      <c r="D39" s="13">
        <v>44706</v>
      </c>
      <c r="E39" s="13"/>
      <c r="F39" s="13"/>
      <c r="G39" s="1">
        <f t="shared" si="0"/>
        <v>-22</v>
      </c>
      <c r="H39" s="12">
        <f t="shared" si="1"/>
        <v>-12458.82</v>
      </c>
    </row>
    <row r="40" spans="1:8" x14ac:dyDescent="0.25">
      <c r="A40" s="19" t="s">
        <v>86</v>
      </c>
      <c r="B40" s="12">
        <v>33644.910000000003</v>
      </c>
      <c r="C40" s="13">
        <v>44735</v>
      </c>
      <c r="D40" s="13">
        <v>44708</v>
      </c>
      <c r="E40" s="13"/>
      <c r="F40" s="13"/>
      <c r="G40" s="1">
        <f t="shared" si="0"/>
        <v>-27</v>
      </c>
      <c r="H40" s="12">
        <f t="shared" si="1"/>
        <v>-908412.57000000007</v>
      </c>
    </row>
    <row r="41" spans="1:8" x14ac:dyDescent="0.25">
      <c r="A41" s="19" t="s">
        <v>87</v>
      </c>
      <c r="B41" s="12">
        <v>1145.48</v>
      </c>
      <c r="C41" s="13">
        <v>44737</v>
      </c>
      <c r="D41" s="13">
        <v>44708</v>
      </c>
      <c r="E41" s="13"/>
      <c r="F41" s="13"/>
      <c r="G41" s="1">
        <f t="shared" si="0"/>
        <v>-29</v>
      </c>
      <c r="H41" s="12">
        <f t="shared" si="1"/>
        <v>-33218.92</v>
      </c>
    </row>
    <row r="42" spans="1:8" x14ac:dyDescent="0.25">
      <c r="A42" s="19" t="s">
        <v>88</v>
      </c>
      <c r="B42" s="12">
        <v>1152</v>
      </c>
      <c r="C42" s="13">
        <v>44738</v>
      </c>
      <c r="D42" s="13">
        <v>44708</v>
      </c>
      <c r="E42" s="13"/>
      <c r="F42" s="13"/>
      <c r="G42" s="1">
        <f t="shared" si="0"/>
        <v>-30</v>
      </c>
      <c r="H42" s="12">
        <f t="shared" si="1"/>
        <v>-34560</v>
      </c>
    </row>
    <row r="43" spans="1:8" x14ac:dyDescent="0.25">
      <c r="A43" s="19" t="s">
        <v>89</v>
      </c>
      <c r="B43" s="12">
        <v>90.01</v>
      </c>
      <c r="C43" s="13">
        <v>44750</v>
      </c>
      <c r="D43" s="13">
        <v>44722</v>
      </c>
      <c r="E43" s="13"/>
      <c r="F43" s="13"/>
      <c r="G43" s="1">
        <f t="shared" si="0"/>
        <v>-28</v>
      </c>
      <c r="H43" s="12">
        <f t="shared" si="1"/>
        <v>-2520.2800000000002</v>
      </c>
    </row>
    <row r="44" spans="1:8" x14ac:dyDescent="0.25">
      <c r="A44" s="19" t="s">
        <v>90</v>
      </c>
      <c r="B44" s="12">
        <v>204.24</v>
      </c>
      <c r="C44" s="13">
        <v>44750</v>
      </c>
      <c r="D44" s="13">
        <v>44722</v>
      </c>
      <c r="E44" s="13"/>
      <c r="F44" s="13"/>
      <c r="G44" s="1">
        <f t="shared" si="0"/>
        <v>-28</v>
      </c>
      <c r="H44" s="12">
        <f t="shared" si="1"/>
        <v>-5718.72</v>
      </c>
    </row>
    <row r="45" spans="1:8" x14ac:dyDescent="0.25">
      <c r="A45" s="19" t="s">
        <v>91</v>
      </c>
      <c r="B45" s="12">
        <v>207.03</v>
      </c>
      <c r="C45" s="13">
        <v>44743</v>
      </c>
      <c r="D45" s="13">
        <v>44722</v>
      </c>
      <c r="E45" s="13"/>
      <c r="F45" s="13"/>
      <c r="G45" s="1">
        <f t="shared" si="0"/>
        <v>-21</v>
      </c>
      <c r="H45" s="12">
        <f t="shared" si="1"/>
        <v>-4347.63</v>
      </c>
    </row>
    <row r="46" spans="1:8" x14ac:dyDescent="0.25">
      <c r="A46" s="19" t="s">
        <v>92</v>
      </c>
      <c r="B46" s="12">
        <v>27.87</v>
      </c>
      <c r="C46" s="13">
        <v>44750</v>
      </c>
      <c r="D46" s="13">
        <v>44722</v>
      </c>
      <c r="E46" s="13"/>
      <c r="F46" s="13"/>
      <c r="G46" s="1">
        <f t="shared" si="0"/>
        <v>-28</v>
      </c>
      <c r="H46" s="12">
        <f t="shared" si="1"/>
        <v>-780.36</v>
      </c>
    </row>
    <row r="47" spans="1:8" x14ac:dyDescent="0.25">
      <c r="A47" s="19" t="s">
        <v>93</v>
      </c>
      <c r="B47" s="12">
        <v>79</v>
      </c>
      <c r="C47" s="13">
        <v>44594</v>
      </c>
      <c r="D47" s="13">
        <v>44722</v>
      </c>
      <c r="E47" s="13"/>
      <c r="F47" s="13"/>
      <c r="G47" s="1">
        <f t="shared" si="0"/>
        <v>128</v>
      </c>
      <c r="H47" s="12">
        <f t="shared" si="1"/>
        <v>10112</v>
      </c>
    </row>
    <row r="48" spans="1:8" x14ac:dyDescent="0.25">
      <c r="A48" s="19" t="s">
        <v>94</v>
      </c>
      <c r="B48" s="12">
        <v>485</v>
      </c>
      <c r="C48" s="13">
        <v>44743</v>
      </c>
      <c r="D48" s="13">
        <v>44722</v>
      </c>
      <c r="E48" s="13"/>
      <c r="F48" s="13"/>
      <c r="G48" s="1">
        <f t="shared" si="0"/>
        <v>-21</v>
      </c>
      <c r="H48" s="12">
        <f t="shared" si="1"/>
        <v>-10185</v>
      </c>
    </row>
    <row r="49" spans="1:8" x14ac:dyDescent="0.25">
      <c r="A49" s="19" t="s">
        <v>95</v>
      </c>
      <c r="B49" s="12">
        <v>9360</v>
      </c>
      <c r="C49" s="13">
        <v>44743</v>
      </c>
      <c r="D49" s="13">
        <v>44722</v>
      </c>
      <c r="E49" s="13"/>
      <c r="F49" s="13"/>
      <c r="G49" s="1">
        <f t="shared" si="0"/>
        <v>-21</v>
      </c>
      <c r="H49" s="12">
        <f t="shared" si="1"/>
        <v>-196560</v>
      </c>
    </row>
    <row r="50" spans="1:8" x14ac:dyDescent="0.25">
      <c r="A50" s="19" t="s">
        <v>96</v>
      </c>
      <c r="B50" s="12">
        <v>4050</v>
      </c>
      <c r="C50" s="13">
        <v>44750</v>
      </c>
      <c r="D50" s="13">
        <v>44722</v>
      </c>
      <c r="E50" s="13"/>
      <c r="F50" s="13"/>
      <c r="G50" s="1">
        <f t="shared" si="0"/>
        <v>-28</v>
      </c>
      <c r="H50" s="12">
        <f t="shared" si="1"/>
        <v>-113400</v>
      </c>
    </row>
    <row r="51" spans="1:8" x14ac:dyDescent="0.25">
      <c r="A51" s="19" t="s">
        <v>97</v>
      </c>
      <c r="B51" s="12">
        <v>535.13</v>
      </c>
      <c r="C51" s="13">
        <v>44758</v>
      </c>
      <c r="D51" s="13">
        <v>44733</v>
      </c>
      <c r="E51" s="13"/>
      <c r="F51" s="13"/>
      <c r="G51" s="1">
        <f t="shared" si="0"/>
        <v>-25</v>
      </c>
      <c r="H51" s="12">
        <f t="shared" si="1"/>
        <v>-13378.25</v>
      </c>
    </row>
    <row r="52" spans="1:8" x14ac:dyDescent="0.25">
      <c r="A52" s="19" t="s">
        <v>98</v>
      </c>
      <c r="B52" s="12">
        <v>1100</v>
      </c>
      <c r="C52" s="13">
        <v>44752</v>
      </c>
      <c r="D52" s="13">
        <v>44733</v>
      </c>
      <c r="E52" s="13"/>
      <c r="F52" s="13"/>
      <c r="G52" s="1">
        <f t="shared" si="0"/>
        <v>-19</v>
      </c>
      <c r="H52" s="12">
        <f t="shared" si="1"/>
        <v>-20900</v>
      </c>
    </row>
    <row r="53" spans="1:8" x14ac:dyDescent="0.25">
      <c r="A53" s="19" t="s">
        <v>99</v>
      </c>
      <c r="B53" s="12">
        <v>223.42</v>
      </c>
      <c r="C53" s="13">
        <v>44763</v>
      </c>
      <c r="D53" s="13">
        <v>44733</v>
      </c>
      <c r="E53" s="13"/>
      <c r="F53" s="13"/>
      <c r="G53" s="1">
        <f t="shared" si="0"/>
        <v>-30</v>
      </c>
      <c r="H53" s="12">
        <f t="shared" si="1"/>
        <v>-6702.5999999999995</v>
      </c>
    </row>
    <row r="54" spans="1:8" x14ac:dyDescent="0.25">
      <c r="A54" s="19" t="s">
        <v>100</v>
      </c>
      <c r="B54" s="12">
        <v>42.58</v>
      </c>
      <c r="C54" s="13">
        <v>44763</v>
      </c>
      <c r="D54" s="13">
        <v>44733</v>
      </c>
      <c r="E54" s="13"/>
      <c r="F54" s="13"/>
      <c r="G54" s="1">
        <f t="shared" si="0"/>
        <v>-30</v>
      </c>
      <c r="H54" s="12">
        <f t="shared" si="1"/>
        <v>-1277.3999999999999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8598.7300000000014</v>
      </c>
      <c r="C1">
        <f>COUNTA(A4:A353)</f>
        <v>25</v>
      </c>
      <c r="G1" s="16">
        <f>IF(B1&lt;&gt;0,H1/B1,0)</f>
        <v>-19.707277702637484</v>
      </c>
      <c r="H1" s="15">
        <f>SUM(H4:H353)</f>
        <v>-169457.56000000003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101</v>
      </c>
      <c r="B4" s="12">
        <v>163.11000000000001</v>
      </c>
      <c r="C4" s="13">
        <v>44776</v>
      </c>
      <c r="D4" s="13">
        <v>44747</v>
      </c>
      <c r="E4" s="13"/>
      <c r="F4" s="13"/>
      <c r="G4" s="1">
        <f>D4-C4-(F4-E4)</f>
        <v>-29</v>
      </c>
      <c r="H4" s="12">
        <f>B4*G4</f>
        <v>-4730.1900000000005</v>
      </c>
    </row>
    <row r="5" spans="1:8" x14ac:dyDescent="0.25">
      <c r="A5" s="19" t="s">
        <v>102</v>
      </c>
      <c r="B5" s="12">
        <v>40.15</v>
      </c>
      <c r="C5" s="13">
        <v>44773</v>
      </c>
      <c r="D5" s="13">
        <v>44747</v>
      </c>
      <c r="E5" s="13"/>
      <c r="F5" s="13"/>
      <c r="G5" s="1">
        <f t="shared" ref="G5:G68" si="0">D5-C5-(F5-E5)</f>
        <v>-26</v>
      </c>
      <c r="H5" s="12">
        <f t="shared" ref="H5:H68" si="1">B5*G5</f>
        <v>-1043.8999999999999</v>
      </c>
    </row>
    <row r="6" spans="1:8" x14ac:dyDescent="0.25">
      <c r="A6" s="19" t="s">
        <v>103</v>
      </c>
      <c r="B6" s="12">
        <v>144.74</v>
      </c>
      <c r="C6" s="13">
        <v>44743</v>
      </c>
      <c r="D6" s="13">
        <v>44747</v>
      </c>
      <c r="E6" s="13"/>
      <c r="F6" s="13"/>
      <c r="G6" s="1">
        <f t="shared" si="0"/>
        <v>4</v>
      </c>
      <c r="H6" s="12">
        <f t="shared" si="1"/>
        <v>578.96</v>
      </c>
    </row>
    <row r="7" spans="1:8" x14ac:dyDescent="0.25">
      <c r="A7" s="19" t="s">
        <v>104</v>
      </c>
      <c r="B7" s="12">
        <v>79</v>
      </c>
      <c r="C7" s="13">
        <v>44776</v>
      </c>
      <c r="D7" s="13">
        <v>44747</v>
      </c>
      <c r="E7" s="13"/>
      <c r="F7" s="13"/>
      <c r="G7" s="1">
        <f t="shared" si="0"/>
        <v>-29</v>
      </c>
      <c r="H7" s="12">
        <f t="shared" si="1"/>
        <v>-2291</v>
      </c>
    </row>
    <row r="8" spans="1:8" x14ac:dyDescent="0.25">
      <c r="A8" s="19" t="s">
        <v>105</v>
      </c>
      <c r="B8" s="12">
        <v>153</v>
      </c>
      <c r="C8" s="13">
        <v>44776</v>
      </c>
      <c r="D8" s="13">
        <v>44747</v>
      </c>
      <c r="E8" s="13"/>
      <c r="F8" s="13"/>
      <c r="G8" s="1">
        <f t="shared" si="0"/>
        <v>-29</v>
      </c>
      <c r="H8" s="12">
        <f t="shared" si="1"/>
        <v>-4437</v>
      </c>
    </row>
    <row r="9" spans="1:8" x14ac:dyDescent="0.25">
      <c r="A9" s="19" t="s">
        <v>106</v>
      </c>
      <c r="B9" s="12">
        <v>1044</v>
      </c>
      <c r="C9" s="13">
        <v>44769</v>
      </c>
      <c r="D9" s="13">
        <v>44747</v>
      </c>
      <c r="E9" s="13"/>
      <c r="F9" s="13"/>
      <c r="G9" s="1">
        <f t="shared" si="0"/>
        <v>-22</v>
      </c>
      <c r="H9" s="12">
        <f t="shared" si="1"/>
        <v>-22968</v>
      </c>
    </row>
    <row r="10" spans="1:8" x14ac:dyDescent="0.25">
      <c r="A10" s="19" t="s">
        <v>107</v>
      </c>
      <c r="B10" s="12">
        <v>166.1</v>
      </c>
      <c r="C10" s="13">
        <v>44765</v>
      </c>
      <c r="D10" s="13">
        <v>44747</v>
      </c>
      <c r="E10" s="13"/>
      <c r="F10" s="13"/>
      <c r="G10" s="1">
        <f t="shared" si="0"/>
        <v>-18</v>
      </c>
      <c r="H10" s="12">
        <f t="shared" si="1"/>
        <v>-2989.7999999999997</v>
      </c>
    </row>
    <row r="11" spans="1:8" x14ac:dyDescent="0.25">
      <c r="A11" s="19" t="s">
        <v>108</v>
      </c>
      <c r="B11" s="12">
        <v>511.78</v>
      </c>
      <c r="C11" s="13">
        <v>44765</v>
      </c>
      <c r="D11" s="13">
        <v>44747</v>
      </c>
      <c r="E11" s="13"/>
      <c r="F11" s="13"/>
      <c r="G11" s="1">
        <f t="shared" si="0"/>
        <v>-18</v>
      </c>
      <c r="H11" s="12">
        <f t="shared" si="1"/>
        <v>-9212.0399999999991</v>
      </c>
    </row>
    <row r="12" spans="1:8" x14ac:dyDescent="0.25">
      <c r="A12" s="19" t="s">
        <v>109</v>
      </c>
      <c r="B12" s="12">
        <v>61</v>
      </c>
      <c r="C12" s="13">
        <v>44790</v>
      </c>
      <c r="D12" s="13">
        <v>44764</v>
      </c>
      <c r="E12" s="13"/>
      <c r="F12" s="13"/>
      <c r="G12" s="1">
        <f t="shared" si="0"/>
        <v>-26</v>
      </c>
      <c r="H12" s="12">
        <f t="shared" si="1"/>
        <v>-1586</v>
      </c>
    </row>
    <row r="13" spans="1:8" x14ac:dyDescent="0.25">
      <c r="A13" s="19" t="s">
        <v>110</v>
      </c>
      <c r="B13" s="12">
        <v>433.79</v>
      </c>
      <c r="C13" s="13">
        <v>44790</v>
      </c>
      <c r="D13" s="13">
        <v>44764</v>
      </c>
      <c r="E13" s="13"/>
      <c r="F13" s="13"/>
      <c r="G13" s="1">
        <f t="shared" si="0"/>
        <v>-26</v>
      </c>
      <c r="H13" s="12">
        <f t="shared" si="1"/>
        <v>-11278.54</v>
      </c>
    </row>
    <row r="14" spans="1:8" x14ac:dyDescent="0.25">
      <c r="A14" s="19" t="s">
        <v>111</v>
      </c>
      <c r="B14" s="12">
        <v>200</v>
      </c>
      <c r="C14" s="13">
        <v>44790</v>
      </c>
      <c r="D14" s="13">
        <v>44764</v>
      </c>
      <c r="E14" s="13"/>
      <c r="F14" s="13"/>
      <c r="G14" s="1">
        <f t="shared" si="0"/>
        <v>-26</v>
      </c>
      <c r="H14" s="12">
        <f t="shared" si="1"/>
        <v>-5200</v>
      </c>
    </row>
    <row r="15" spans="1:8" x14ac:dyDescent="0.25">
      <c r="A15" s="19" t="s">
        <v>112</v>
      </c>
      <c r="B15" s="12">
        <v>149.34</v>
      </c>
      <c r="C15" s="13">
        <v>44790</v>
      </c>
      <c r="D15" s="13">
        <v>44764</v>
      </c>
      <c r="E15" s="13"/>
      <c r="F15" s="13"/>
      <c r="G15" s="1">
        <f t="shared" si="0"/>
        <v>-26</v>
      </c>
      <c r="H15" s="12">
        <f t="shared" si="1"/>
        <v>-3882.84</v>
      </c>
    </row>
    <row r="16" spans="1:8" x14ac:dyDescent="0.25">
      <c r="A16" s="19" t="s">
        <v>113</v>
      </c>
      <c r="B16" s="12">
        <v>190.26</v>
      </c>
      <c r="C16" s="13">
        <v>44793</v>
      </c>
      <c r="D16" s="13">
        <v>44764</v>
      </c>
      <c r="E16" s="13"/>
      <c r="F16" s="13"/>
      <c r="G16" s="1">
        <f t="shared" si="0"/>
        <v>-29</v>
      </c>
      <c r="H16" s="12">
        <f t="shared" si="1"/>
        <v>-5517.54</v>
      </c>
    </row>
    <row r="17" spans="1:8" x14ac:dyDescent="0.25">
      <c r="A17" s="19" t="s">
        <v>114</v>
      </c>
      <c r="B17" s="12">
        <v>36.96</v>
      </c>
      <c r="C17" s="13">
        <v>44821</v>
      </c>
      <c r="D17" s="13">
        <v>44804</v>
      </c>
      <c r="E17" s="13"/>
      <c r="F17" s="13"/>
      <c r="G17" s="1">
        <f t="shared" si="0"/>
        <v>-17</v>
      </c>
      <c r="H17" s="12">
        <f t="shared" si="1"/>
        <v>-628.32000000000005</v>
      </c>
    </row>
    <row r="18" spans="1:8" x14ac:dyDescent="0.25">
      <c r="A18" s="19" t="s">
        <v>115</v>
      </c>
      <c r="B18" s="12">
        <v>221.65</v>
      </c>
      <c r="C18" s="13">
        <v>44792</v>
      </c>
      <c r="D18" s="13">
        <v>44804</v>
      </c>
      <c r="E18" s="13"/>
      <c r="F18" s="13"/>
      <c r="G18" s="1">
        <f t="shared" si="0"/>
        <v>12</v>
      </c>
      <c r="H18" s="12">
        <f t="shared" si="1"/>
        <v>2659.8</v>
      </c>
    </row>
    <row r="19" spans="1:8" x14ac:dyDescent="0.25">
      <c r="A19" s="19" t="s">
        <v>116</v>
      </c>
      <c r="B19" s="12">
        <v>118.13</v>
      </c>
      <c r="C19" s="13">
        <v>44827</v>
      </c>
      <c r="D19" s="13">
        <v>44804</v>
      </c>
      <c r="E19" s="13"/>
      <c r="F19" s="13"/>
      <c r="G19" s="1">
        <f t="shared" si="0"/>
        <v>-23</v>
      </c>
      <c r="H19" s="12">
        <f t="shared" si="1"/>
        <v>-2716.99</v>
      </c>
    </row>
    <row r="20" spans="1:8" x14ac:dyDescent="0.25">
      <c r="A20" s="19" t="s">
        <v>117</v>
      </c>
      <c r="B20" s="12">
        <v>250.83</v>
      </c>
      <c r="C20" s="13">
        <v>44827</v>
      </c>
      <c r="D20" s="13">
        <v>44804</v>
      </c>
      <c r="E20" s="13"/>
      <c r="F20" s="13"/>
      <c r="G20" s="1">
        <f t="shared" si="0"/>
        <v>-23</v>
      </c>
      <c r="H20" s="12">
        <f t="shared" si="1"/>
        <v>-5769.09</v>
      </c>
    </row>
    <row r="21" spans="1:8" x14ac:dyDescent="0.25">
      <c r="A21" s="19" t="s">
        <v>118</v>
      </c>
      <c r="B21" s="12">
        <v>1535.95</v>
      </c>
      <c r="C21" s="13">
        <v>44821</v>
      </c>
      <c r="D21" s="13">
        <v>44804</v>
      </c>
      <c r="E21" s="13"/>
      <c r="F21" s="13"/>
      <c r="G21" s="1">
        <f t="shared" si="0"/>
        <v>-17</v>
      </c>
      <c r="H21" s="12">
        <f t="shared" si="1"/>
        <v>-26111.15</v>
      </c>
    </row>
    <row r="22" spans="1:8" x14ac:dyDescent="0.25">
      <c r="A22" s="19" t="s">
        <v>119</v>
      </c>
      <c r="B22" s="12">
        <v>1798.04</v>
      </c>
      <c r="C22" s="13">
        <v>44821</v>
      </c>
      <c r="D22" s="13">
        <v>44804</v>
      </c>
      <c r="E22" s="13"/>
      <c r="F22" s="13"/>
      <c r="G22" s="1">
        <f t="shared" si="0"/>
        <v>-17</v>
      </c>
      <c r="H22" s="12">
        <f t="shared" si="1"/>
        <v>-30566.68</v>
      </c>
    </row>
    <row r="23" spans="1:8" x14ac:dyDescent="0.25">
      <c r="A23" s="19" t="s">
        <v>120</v>
      </c>
      <c r="B23" s="12">
        <v>610.6</v>
      </c>
      <c r="C23" s="13">
        <v>44848</v>
      </c>
      <c r="D23" s="13">
        <v>44824</v>
      </c>
      <c r="E23" s="13"/>
      <c r="F23" s="13"/>
      <c r="G23" s="1">
        <f t="shared" si="0"/>
        <v>-24</v>
      </c>
      <c r="H23" s="12">
        <f t="shared" si="1"/>
        <v>-14654.400000000001</v>
      </c>
    </row>
    <row r="24" spans="1:8" x14ac:dyDescent="0.25">
      <c r="A24" s="19" t="s">
        <v>121</v>
      </c>
      <c r="B24" s="12">
        <v>332</v>
      </c>
      <c r="C24" s="13">
        <v>44848</v>
      </c>
      <c r="D24" s="13">
        <v>44824</v>
      </c>
      <c r="E24" s="13"/>
      <c r="F24" s="13"/>
      <c r="G24" s="1">
        <f t="shared" si="0"/>
        <v>-24</v>
      </c>
      <c r="H24" s="12">
        <f t="shared" si="1"/>
        <v>-7968</v>
      </c>
    </row>
    <row r="25" spans="1:8" x14ac:dyDescent="0.25">
      <c r="A25" s="19" t="s">
        <v>122</v>
      </c>
      <c r="B25" s="12">
        <v>58.42</v>
      </c>
      <c r="C25" s="13">
        <v>44854</v>
      </c>
      <c r="D25" s="13">
        <v>44824</v>
      </c>
      <c r="E25" s="13"/>
      <c r="F25" s="13"/>
      <c r="G25" s="1">
        <f t="shared" si="0"/>
        <v>-30</v>
      </c>
      <c r="H25" s="12">
        <f t="shared" si="1"/>
        <v>-1752.6000000000001</v>
      </c>
    </row>
    <row r="26" spans="1:8" x14ac:dyDescent="0.25">
      <c r="A26" s="19" t="s">
        <v>123</v>
      </c>
      <c r="B26" s="12">
        <v>32.520000000000003</v>
      </c>
      <c r="C26" s="13">
        <v>44854</v>
      </c>
      <c r="D26" s="13">
        <v>44824</v>
      </c>
      <c r="E26" s="13"/>
      <c r="F26" s="13"/>
      <c r="G26" s="1">
        <f t="shared" si="0"/>
        <v>-30</v>
      </c>
      <c r="H26" s="12">
        <f t="shared" si="1"/>
        <v>-975.60000000000014</v>
      </c>
    </row>
    <row r="27" spans="1:8" x14ac:dyDescent="0.25">
      <c r="A27" s="19" t="s">
        <v>124</v>
      </c>
      <c r="B27" s="12">
        <v>43.36</v>
      </c>
      <c r="C27" s="13">
        <v>44848</v>
      </c>
      <c r="D27" s="13">
        <v>44824</v>
      </c>
      <c r="E27" s="13"/>
      <c r="F27" s="13"/>
      <c r="G27" s="1">
        <f t="shared" si="0"/>
        <v>-24</v>
      </c>
      <c r="H27" s="12">
        <f t="shared" si="1"/>
        <v>-1040.6399999999999</v>
      </c>
    </row>
    <row r="28" spans="1:8" x14ac:dyDescent="0.25">
      <c r="A28" s="19" t="s">
        <v>125</v>
      </c>
      <c r="B28" s="12">
        <v>224</v>
      </c>
      <c r="C28" s="13">
        <v>44848</v>
      </c>
      <c r="D28" s="13">
        <v>44824</v>
      </c>
      <c r="E28" s="13"/>
      <c r="F28" s="13"/>
      <c r="G28" s="1">
        <f t="shared" si="0"/>
        <v>-24</v>
      </c>
      <c r="H28" s="12">
        <f t="shared" si="1"/>
        <v>-5376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topLeftCell="A12" workbookViewId="0">
      <selection activeCell="P44" sqref="P44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5" width="6" customWidth="1"/>
    <col min="6" max="6" width="6.85546875" customWidth="1"/>
    <col min="7" max="7" width="7.5703125" customWidth="1"/>
    <col min="8" max="8" width="14.28515625" customWidth="1"/>
  </cols>
  <sheetData>
    <row r="1" spans="1:8" x14ac:dyDescent="0.25">
      <c r="B1" s="15">
        <f>SUM(B4:B353)</f>
        <v>38039.480000000003</v>
      </c>
      <c r="C1">
        <f>COUNTA(A4:A353)</f>
        <v>39</v>
      </c>
      <c r="G1" s="16">
        <f>IF(B1&lt;&gt;0,H1/B1,0)</f>
        <v>-11.13072287002872</v>
      </c>
      <c r="H1" s="15">
        <f>SUM(H4:H353)</f>
        <v>-423406.91000000009</v>
      </c>
    </row>
    <row r="3" spans="1:8" s="11" customFormat="1" ht="60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126</v>
      </c>
      <c r="B4" s="12">
        <v>780</v>
      </c>
      <c r="C4" s="13">
        <v>44877</v>
      </c>
      <c r="D4" s="13">
        <v>44853</v>
      </c>
      <c r="E4" s="13"/>
      <c r="F4" s="13"/>
      <c r="G4" s="1">
        <f>D4-C4-(F4-E4)</f>
        <v>-24</v>
      </c>
      <c r="H4" s="12">
        <f>B4*G4</f>
        <v>-18720</v>
      </c>
    </row>
    <row r="5" spans="1:8" x14ac:dyDescent="0.25">
      <c r="A5" s="19" t="s">
        <v>127</v>
      </c>
      <c r="B5" s="12">
        <v>95</v>
      </c>
      <c r="C5" s="13">
        <v>44877</v>
      </c>
      <c r="D5" s="13">
        <v>44853</v>
      </c>
      <c r="E5" s="13"/>
      <c r="F5" s="13"/>
      <c r="G5" s="1">
        <f t="shared" ref="G5:G68" si="0">D5-C5-(F5-E5)</f>
        <v>-24</v>
      </c>
      <c r="H5" s="12">
        <f t="shared" ref="H5:H68" si="1">B5*G5</f>
        <v>-2280</v>
      </c>
    </row>
    <row r="6" spans="1:8" x14ac:dyDescent="0.25">
      <c r="A6" s="19" t="s">
        <v>128</v>
      </c>
      <c r="B6" s="12">
        <v>90</v>
      </c>
      <c r="C6" s="13">
        <v>44877</v>
      </c>
      <c r="D6" s="13">
        <v>44853</v>
      </c>
      <c r="E6" s="13"/>
      <c r="F6" s="13"/>
      <c r="G6" s="1">
        <f t="shared" si="0"/>
        <v>-24</v>
      </c>
      <c r="H6" s="12">
        <f t="shared" si="1"/>
        <v>-2160</v>
      </c>
    </row>
    <row r="7" spans="1:8" x14ac:dyDescent="0.25">
      <c r="A7" s="19" t="s">
        <v>129</v>
      </c>
      <c r="B7" s="12">
        <v>1359</v>
      </c>
      <c r="C7" s="13">
        <v>44877</v>
      </c>
      <c r="D7" s="13">
        <v>44853</v>
      </c>
      <c r="E7" s="13"/>
      <c r="F7" s="13"/>
      <c r="G7" s="1">
        <f t="shared" si="0"/>
        <v>-24</v>
      </c>
      <c r="H7" s="12">
        <f t="shared" si="1"/>
        <v>-32616</v>
      </c>
    </row>
    <row r="8" spans="1:8" x14ac:dyDescent="0.25">
      <c r="A8" s="19" t="s">
        <v>130</v>
      </c>
      <c r="B8" s="12">
        <v>150</v>
      </c>
      <c r="C8" s="13">
        <v>44877</v>
      </c>
      <c r="D8" s="13">
        <v>44853</v>
      </c>
      <c r="E8" s="13"/>
      <c r="F8" s="13"/>
      <c r="G8" s="1">
        <f t="shared" si="0"/>
        <v>-24</v>
      </c>
      <c r="H8" s="12">
        <f t="shared" si="1"/>
        <v>-3600</v>
      </c>
    </row>
    <row r="9" spans="1:8" x14ac:dyDescent="0.25">
      <c r="A9" s="19" t="s">
        <v>131</v>
      </c>
      <c r="B9" s="12">
        <v>130</v>
      </c>
      <c r="C9" s="13">
        <v>44877</v>
      </c>
      <c r="D9" s="13">
        <v>44853</v>
      </c>
      <c r="E9" s="13"/>
      <c r="F9" s="13"/>
      <c r="G9" s="1">
        <f t="shared" si="0"/>
        <v>-24</v>
      </c>
      <c r="H9" s="12">
        <f t="shared" si="1"/>
        <v>-3120</v>
      </c>
    </row>
    <row r="10" spans="1:8" x14ac:dyDescent="0.25">
      <c r="A10" s="19" t="s">
        <v>132</v>
      </c>
      <c r="B10" s="12">
        <v>79</v>
      </c>
      <c r="C10" s="13">
        <v>44877</v>
      </c>
      <c r="D10" s="13">
        <v>44853</v>
      </c>
      <c r="E10" s="13"/>
      <c r="F10" s="13"/>
      <c r="G10" s="1">
        <f t="shared" si="0"/>
        <v>-24</v>
      </c>
      <c r="H10" s="12">
        <f t="shared" si="1"/>
        <v>-1896</v>
      </c>
    </row>
    <row r="11" spans="1:8" x14ac:dyDescent="0.25">
      <c r="A11" s="19" t="s">
        <v>133</v>
      </c>
      <c r="B11" s="12">
        <v>153</v>
      </c>
      <c r="C11" s="13">
        <v>44877</v>
      </c>
      <c r="D11" s="13">
        <v>44853</v>
      </c>
      <c r="E11" s="13"/>
      <c r="F11" s="13"/>
      <c r="G11" s="1">
        <f t="shared" si="0"/>
        <v>-24</v>
      </c>
      <c r="H11" s="12">
        <f t="shared" si="1"/>
        <v>-3672</v>
      </c>
    </row>
    <row r="12" spans="1:8" x14ac:dyDescent="0.25">
      <c r="A12" s="19" t="s">
        <v>134</v>
      </c>
      <c r="B12" s="12">
        <v>780</v>
      </c>
      <c r="C12" s="13">
        <v>44877</v>
      </c>
      <c r="D12" s="13">
        <v>44853</v>
      </c>
      <c r="E12" s="13"/>
      <c r="F12" s="13"/>
      <c r="G12" s="1">
        <f t="shared" si="0"/>
        <v>-24</v>
      </c>
      <c r="H12" s="12">
        <f t="shared" si="1"/>
        <v>-18720</v>
      </c>
    </row>
    <row r="13" spans="1:8" x14ac:dyDescent="0.25">
      <c r="A13" s="19" t="s">
        <v>135</v>
      </c>
      <c r="B13" s="12">
        <v>65.05</v>
      </c>
      <c r="C13" s="13">
        <v>44877</v>
      </c>
      <c r="D13" s="13">
        <v>44853</v>
      </c>
      <c r="E13" s="13"/>
      <c r="F13" s="13"/>
      <c r="G13" s="1">
        <f t="shared" si="0"/>
        <v>-24</v>
      </c>
      <c r="H13" s="12">
        <f t="shared" si="1"/>
        <v>-1561.1999999999998</v>
      </c>
    </row>
    <row r="14" spans="1:8" x14ac:dyDescent="0.25">
      <c r="A14" s="19" t="s">
        <v>136</v>
      </c>
      <c r="B14" s="12">
        <v>828</v>
      </c>
      <c r="C14" s="13">
        <v>44888</v>
      </c>
      <c r="D14" s="13">
        <v>44858</v>
      </c>
      <c r="E14" s="13"/>
      <c r="F14" s="13"/>
      <c r="G14" s="1">
        <f t="shared" si="0"/>
        <v>-30</v>
      </c>
      <c r="H14" s="12">
        <f t="shared" si="1"/>
        <v>-24840</v>
      </c>
    </row>
    <row r="15" spans="1:8" x14ac:dyDescent="0.25">
      <c r="A15" s="19" t="s">
        <v>137</v>
      </c>
      <c r="B15" s="12">
        <v>6456.69</v>
      </c>
      <c r="C15" s="13">
        <v>44881</v>
      </c>
      <c r="D15" s="13">
        <v>44858</v>
      </c>
      <c r="E15" s="13"/>
      <c r="F15" s="13"/>
      <c r="G15" s="1">
        <f t="shared" si="0"/>
        <v>-23</v>
      </c>
      <c r="H15" s="12">
        <f t="shared" si="1"/>
        <v>-148503.87</v>
      </c>
    </row>
    <row r="16" spans="1:8" x14ac:dyDescent="0.25">
      <c r="A16" s="19" t="s">
        <v>138</v>
      </c>
      <c r="B16" s="12">
        <v>850</v>
      </c>
      <c r="C16" s="13">
        <v>44906</v>
      </c>
      <c r="D16" s="13">
        <v>44881</v>
      </c>
      <c r="E16" s="13"/>
      <c r="F16" s="13"/>
      <c r="G16" s="1">
        <f t="shared" si="0"/>
        <v>-25</v>
      </c>
      <c r="H16" s="12">
        <f t="shared" si="1"/>
        <v>-21250</v>
      </c>
    </row>
    <row r="17" spans="1:8" x14ac:dyDescent="0.25">
      <c r="A17" s="19" t="s">
        <v>139</v>
      </c>
      <c r="B17" s="12">
        <v>221.65</v>
      </c>
      <c r="C17" s="13">
        <v>44888</v>
      </c>
      <c r="D17" s="13">
        <v>44881</v>
      </c>
      <c r="E17" s="13"/>
      <c r="F17" s="13"/>
      <c r="G17" s="1">
        <f t="shared" si="0"/>
        <v>-7</v>
      </c>
      <c r="H17" s="12">
        <f t="shared" si="1"/>
        <v>-1551.55</v>
      </c>
    </row>
    <row r="18" spans="1:8" x14ac:dyDescent="0.25">
      <c r="A18" s="19" t="s">
        <v>140</v>
      </c>
      <c r="B18" s="12">
        <v>61</v>
      </c>
      <c r="C18" s="13">
        <v>44888</v>
      </c>
      <c r="D18" s="13">
        <v>44881</v>
      </c>
      <c r="E18" s="13"/>
      <c r="F18" s="13"/>
      <c r="G18" s="1">
        <f t="shared" si="0"/>
        <v>-7</v>
      </c>
      <c r="H18" s="12">
        <f t="shared" si="1"/>
        <v>-427</v>
      </c>
    </row>
    <row r="19" spans="1:8" x14ac:dyDescent="0.25">
      <c r="A19" s="19" t="s">
        <v>141</v>
      </c>
      <c r="B19" s="12">
        <v>165.5</v>
      </c>
      <c r="C19" s="13">
        <v>44903</v>
      </c>
      <c r="D19" s="13">
        <v>44881</v>
      </c>
      <c r="E19" s="13"/>
      <c r="F19" s="13"/>
      <c r="G19" s="1">
        <f t="shared" si="0"/>
        <v>-22</v>
      </c>
      <c r="H19" s="12">
        <f t="shared" si="1"/>
        <v>-3641</v>
      </c>
    </row>
    <row r="20" spans="1:8" x14ac:dyDescent="0.25">
      <c r="A20" s="19" t="s">
        <v>142</v>
      </c>
      <c r="B20" s="12">
        <v>175.43</v>
      </c>
      <c r="C20" s="13">
        <v>44905</v>
      </c>
      <c r="D20" s="13">
        <v>44881</v>
      </c>
      <c r="E20" s="13"/>
      <c r="F20" s="13"/>
      <c r="G20" s="1">
        <f t="shared" si="0"/>
        <v>-24</v>
      </c>
      <c r="H20" s="12">
        <f t="shared" si="1"/>
        <v>-4210.32</v>
      </c>
    </row>
    <row r="21" spans="1:8" x14ac:dyDescent="0.25">
      <c r="A21" s="19" t="s">
        <v>143</v>
      </c>
      <c r="B21" s="12">
        <v>202.04</v>
      </c>
      <c r="C21" s="13">
        <v>44883</v>
      </c>
      <c r="D21" s="13">
        <v>44881</v>
      </c>
      <c r="E21" s="13"/>
      <c r="F21" s="13"/>
      <c r="G21" s="1">
        <f t="shared" si="0"/>
        <v>-2</v>
      </c>
      <c r="H21" s="12">
        <f t="shared" si="1"/>
        <v>-404.08</v>
      </c>
    </row>
    <row r="22" spans="1:8" x14ac:dyDescent="0.25">
      <c r="A22" s="19" t="s">
        <v>144</v>
      </c>
      <c r="B22" s="12">
        <v>190.29</v>
      </c>
      <c r="C22" s="13">
        <v>44883</v>
      </c>
      <c r="D22" s="13">
        <v>44881</v>
      </c>
      <c r="E22" s="13"/>
      <c r="F22" s="13"/>
      <c r="G22" s="1">
        <f t="shared" si="0"/>
        <v>-2</v>
      </c>
      <c r="H22" s="12">
        <f t="shared" si="1"/>
        <v>-380.58</v>
      </c>
    </row>
    <row r="23" spans="1:8" x14ac:dyDescent="0.25">
      <c r="A23" s="19" t="s">
        <v>145</v>
      </c>
      <c r="B23" s="12">
        <v>192.5</v>
      </c>
      <c r="C23" s="13">
        <v>44883</v>
      </c>
      <c r="D23" s="13">
        <v>44881</v>
      </c>
      <c r="E23" s="13"/>
      <c r="F23" s="13"/>
      <c r="G23" s="1">
        <f t="shared" si="0"/>
        <v>-2</v>
      </c>
      <c r="H23" s="12">
        <f t="shared" si="1"/>
        <v>-385</v>
      </c>
    </row>
    <row r="24" spans="1:8" x14ac:dyDescent="0.25">
      <c r="A24" s="19" t="s">
        <v>146</v>
      </c>
      <c r="B24" s="12">
        <v>1005</v>
      </c>
      <c r="C24" s="13">
        <v>44903</v>
      </c>
      <c r="D24" s="13">
        <v>44881</v>
      </c>
      <c r="E24" s="13"/>
      <c r="F24" s="13"/>
      <c r="G24" s="1">
        <f t="shared" si="0"/>
        <v>-22</v>
      </c>
      <c r="H24" s="12">
        <f t="shared" si="1"/>
        <v>-22110</v>
      </c>
    </row>
    <row r="25" spans="1:8" x14ac:dyDescent="0.25">
      <c r="A25" s="19" t="s">
        <v>147</v>
      </c>
      <c r="B25" s="12">
        <v>793.72</v>
      </c>
      <c r="C25" s="13">
        <v>44903</v>
      </c>
      <c r="D25" s="13">
        <v>44881</v>
      </c>
      <c r="E25" s="13"/>
      <c r="F25" s="13"/>
      <c r="G25" s="1">
        <f t="shared" si="0"/>
        <v>-22</v>
      </c>
      <c r="H25" s="12">
        <f t="shared" si="1"/>
        <v>-17461.84</v>
      </c>
    </row>
    <row r="26" spans="1:8" x14ac:dyDescent="0.25">
      <c r="A26" s="19" t="s">
        <v>148</v>
      </c>
      <c r="B26" s="12">
        <v>450</v>
      </c>
      <c r="C26" s="13">
        <v>44927</v>
      </c>
      <c r="D26" s="13">
        <v>44900</v>
      </c>
      <c r="E26" s="13"/>
      <c r="F26" s="13"/>
      <c r="G26" s="1">
        <f t="shared" si="0"/>
        <v>-27</v>
      </c>
      <c r="H26" s="12">
        <f t="shared" si="1"/>
        <v>-12150</v>
      </c>
    </row>
    <row r="27" spans="1:8" x14ac:dyDescent="0.25">
      <c r="A27" s="19" t="s">
        <v>149</v>
      </c>
      <c r="B27" s="12">
        <v>364</v>
      </c>
      <c r="C27" s="13">
        <v>44927</v>
      </c>
      <c r="D27" s="13">
        <v>44900</v>
      </c>
      <c r="E27" s="13"/>
      <c r="F27" s="13"/>
      <c r="G27" s="1">
        <f t="shared" si="0"/>
        <v>-27</v>
      </c>
      <c r="H27" s="12">
        <f t="shared" si="1"/>
        <v>-9828</v>
      </c>
    </row>
    <row r="28" spans="1:8" x14ac:dyDescent="0.25">
      <c r="A28" s="19" t="s">
        <v>150</v>
      </c>
      <c r="B28" s="12">
        <v>140</v>
      </c>
      <c r="C28" s="13">
        <v>44927</v>
      </c>
      <c r="D28" s="13">
        <v>44900</v>
      </c>
      <c r="E28" s="13"/>
      <c r="F28" s="13"/>
      <c r="G28" s="1">
        <f t="shared" si="0"/>
        <v>-27</v>
      </c>
      <c r="H28" s="12">
        <f t="shared" si="1"/>
        <v>-3780</v>
      </c>
    </row>
    <row r="29" spans="1:8" x14ac:dyDescent="0.25">
      <c r="A29" s="19" t="s">
        <v>151</v>
      </c>
      <c r="B29" s="12">
        <v>305.52</v>
      </c>
      <c r="C29" s="13">
        <v>44918</v>
      </c>
      <c r="D29" s="13">
        <v>44900</v>
      </c>
      <c r="E29" s="13"/>
      <c r="F29" s="13"/>
      <c r="G29" s="1">
        <f t="shared" si="0"/>
        <v>-18</v>
      </c>
      <c r="H29" s="12">
        <f t="shared" si="1"/>
        <v>-5499.36</v>
      </c>
    </row>
    <row r="30" spans="1:8" x14ac:dyDescent="0.25">
      <c r="A30" s="19" t="s">
        <v>152</v>
      </c>
      <c r="B30" s="12">
        <v>118.13</v>
      </c>
      <c r="C30" s="13">
        <v>44918</v>
      </c>
      <c r="D30" s="13">
        <v>44900</v>
      </c>
      <c r="E30" s="13"/>
      <c r="F30" s="13"/>
      <c r="G30" s="1">
        <f t="shared" si="0"/>
        <v>-18</v>
      </c>
      <c r="H30" s="12">
        <f t="shared" si="1"/>
        <v>-2126.34</v>
      </c>
    </row>
    <row r="31" spans="1:8" x14ac:dyDescent="0.25">
      <c r="A31" s="19" t="s">
        <v>153</v>
      </c>
      <c r="B31" s="12">
        <v>250.83</v>
      </c>
      <c r="C31" s="13">
        <v>44925</v>
      </c>
      <c r="D31" s="13">
        <v>44900</v>
      </c>
      <c r="E31" s="13"/>
      <c r="F31" s="13"/>
      <c r="G31" s="1">
        <f t="shared" si="0"/>
        <v>-25</v>
      </c>
      <c r="H31" s="12">
        <f t="shared" si="1"/>
        <v>-6270.75</v>
      </c>
    </row>
    <row r="32" spans="1:8" x14ac:dyDescent="0.25">
      <c r="A32" s="19" t="s">
        <v>154</v>
      </c>
      <c r="B32" s="12">
        <v>960</v>
      </c>
      <c r="C32" s="13">
        <v>44923</v>
      </c>
      <c r="D32" s="13">
        <v>44900</v>
      </c>
      <c r="E32" s="13"/>
      <c r="F32" s="13"/>
      <c r="G32" s="1">
        <f t="shared" si="0"/>
        <v>-23</v>
      </c>
      <c r="H32" s="12">
        <f t="shared" si="1"/>
        <v>-22080</v>
      </c>
    </row>
    <row r="33" spans="1:8" x14ac:dyDescent="0.25">
      <c r="A33" s="19" t="s">
        <v>155</v>
      </c>
      <c r="B33" s="12">
        <v>3304</v>
      </c>
      <c r="C33" s="13">
        <v>44926</v>
      </c>
      <c r="D33" s="13">
        <v>44900</v>
      </c>
      <c r="E33" s="13"/>
      <c r="F33" s="13"/>
      <c r="G33" s="1">
        <f t="shared" si="0"/>
        <v>-26</v>
      </c>
      <c r="H33" s="12">
        <f t="shared" si="1"/>
        <v>-85904</v>
      </c>
    </row>
    <row r="34" spans="1:8" x14ac:dyDescent="0.25">
      <c r="A34" s="19" t="s">
        <v>156</v>
      </c>
      <c r="B34" s="12">
        <v>1250.27</v>
      </c>
      <c r="C34" s="13">
        <v>44930</v>
      </c>
      <c r="D34" s="13">
        <v>44900</v>
      </c>
      <c r="E34" s="13"/>
      <c r="F34" s="13"/>
      <c r="G34" s="1">
        <f t="shared" si="0"/>
        <v>-30</v>
      </c>
      <c r="H34" s="12">
        <f t="shared" si="1"/>
        <v>-37508.1</v>
      </c>
    </row>
    <row r="35" spans="1:8" x14ac:dyDescent="0.25">
      <c r="A35" s="19" t="s">
        <v>157</v>
      </c>
      <c r="B35" s="12">
        <v>165</v>
      </c>
      <c r="C35" s="13">
        <v>44930</v>
      </c>
      <c r="D35" s="13">
        <v>44900</v>
      </c>
      <c r="E35" s="13"/>
      <c r="F35" s="13"/>
      <c r="G35" s="1">
        <f t="shared" si="0"/>
        <v>-30</v>
      </c>
      <c r="H35" s="12">
        <f t="shared" si="1"/>
        <v>-4950</v>
      </c>
    </row>
    <row r="36" spans="1:8" x14ac:dyDescent="0.25">
      <c r="A36" s="19" t="s">
        <v>158</v>
      </c>
      <c r="B36" s="12">
        <v>12631</v>
      </c>
      <c r="C36" s="13">
        <v>44888</v>
      </c>
      <c r="D36" s="13">
        <v>44900</v>
      </c>
      <c r="E36" s="13"/>
      <c r="F36" s="13"/>
      <c r="G36" s="1">
        <f t="shared" si="0"/>
        <v>12</v>
      </c>
      <c r="H36" s="12">
        <f t="shared" si="1"/>
        <v>151572</v>
      </c>
    </row>
    <row r="37" spans="1:8" x14ac:dyDescent="0.25">
      <c r="A37" s="19" t="s">
        <v>159</v>
      </c>
      <c r="B37" s="12">
        <v>2060</v>
      </c>
      <c r="C37" s="13">
        <v>44918</v>
      </c>
      <c r="D37" s="13">
        <v>44910</v>
      </c>
      <c r="E37" s="13"/>
      <c r="F37" s="13"/>
      <c r="G37" s="1">
        <f t="shared" si="0"/>
        <v>-8</v>
      </c>
      <c r="H37" s="12">
        <f t="shared" si="1"/>
        <v>-16480</v>
      </c>
    </row>
    <row r="38" spans="1:8" x14ac:dyDescent="0.25">
      <c r="A38" s="19" t="s">
        <v>160</v>
      </c>
      <c r="B38" s="12">
        <v>218.75</v>
      </c>
      <c r="C38" s="13">
        <v>44939</v>
      </c>
      <c r="D38" s="13">
        <v>44910</v>
      </c>
      <c r="E38" s="13"/>
      <c r="F38" s="13"/>
      <c r="G38" s="1">
        <f t="shared" si="0"/>
        <v>-29</v>
      </c>
      <c r="H38" s="12">
        <f t="shared" si="1"/>
        <v>-6343.75</v>
      </c>
    </row>
    <row r="39" spans="1:8" x14ac:dyDescent="0.25">
      <c r="A39" s="19" t="s">
        <v>161</v>
      </c>
      <c r="B39" s="12">
        <v>25</v>
      </c>
      <c r="C39" s="13">
        <v>44937</v>
      </c>
      <c r="D39" s="13">
        <v>44910</v>
      </c>
      <c r="E39" s="13"/>
      <c r="F39" s="13"/>
      <c r="G39" s="1">
        <f t="shared" si="0"/>
        <v>-27</v>
      </c>
      <c r="H39" s="12">
        <f t="shared" si="1"/>
        <v>-675</v>
      </c>
    </row>
    <row r="40" spans="1:8" x14ac:dyDescent="0.25">
      <c r="A40" s="19" t="s">
        <v>162</v>
      </c>
      <c r="B40" s="12">
        <v>77.010000000000005</v>
      </c>
      <c r="C40" s="13">
        <v>44937</v>
      </c>
      <c r="D40" s="13">
        <v>44910</v>
      </c>
      <c r="E40" s="13"/>
      <c r="F40" s="13"/>
      <c r="G40" s="1">
        <f t="shared" si="0"/>
        <v>-27</v>
      </c>
      <c r="H40" s="12">
        <f t="shared" si="1"/>
        <v>-2079.27</v>
      </c>
    </row>
    <row r="41" spans="1:8" x14ac:dyDescent="0.25">
      <c r="A41" s="19" t="s">
        <v>163</v>
      </c>
      <c r="B41" s="12">
        <v>222</v>
      </c>
      <c r="C41" s="13">
        <v>44938</v>
      </c>
      <c r="D41" s="13">
        <v>44910</v>
      </c>
      <c r="E41" s="13"/>
      <c r="F41" s="13"/>
      <c r="G41" s="1">
        <f t="shared" si="0"/>
        <v>-28</v>
      </c>
      <c r="H41" s="12">
        <f t="shared" si="1"/>
        <v>-6216</v>
      </c>
    </row>
    <row r="42" spans="1:8" x14ac:dyDescent="0.25">
      <c r="A42" s="19" t="s">
        <v>164</v>
      </c>
      <c r="B42" s="12">
        <v>675.1</v>
      </c>
      <c r="C42" s="13">
        <v>44944</v>
      </c>
      <c r="D42" s="13">
        <v>44915</v>
      </c>
      <c r="E42" s="13"/>
      <c r="F42" s="13"/>
      <c r="G42" s="1">
        <f t="shared" si="0"/>
        <v>-29</v>
      </c>
      <c r="H42" s="12">
        <f t="shared" si="1"/>
        <v>-19577.900000000001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2023-01-23T11:01:53Z</dcterms:modified>
</cp:coreProperties>
</file>