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39399C15-80DE-475B-948E-2A3BC5779BB5}" xr6:coauthVersionLast="36" xr6:coauthVersionMax="36" xr10:uidLastSave="{00000000-0000-0000-0000-000000000000}"/>
  <bookViews>
    <workbookView xWindow="-120" yWindow="-120" windowWidth="29040" windowHeight="15840" activeTab="4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G26" i="5"/>
  <c r="H26" i="5" s="1"/>
  <c r="G25" i="5"/>
  <c r="H25" i="5" s="1"/>
  <c r="G24" i="5"/>
  <c r="H24" i="5" s="1"/>
  <c r="H23" i="5"/>
  <c r="G23" i="5"/>
  <c r="H22" i="5"/>
  <c r="G22" i="5"/>
  <c r="G21" i="5"/>
  <c r="H21" i="5" s="1"/>
  <c r="G20" i="5"/>
  <c r="H20" i="5" s="1"/>
  <c r="G19" i="5"/>
  <c r="H19" i="5" s="1"/>
  <c r="H18" i="5"/>
  <c r="G18" i="5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H11" i="5"/>
  <c r="G11" i="5"/>
  <c r="G10" i="5"/>
  <c r="H10" i="5" s="1"/>
  <c r="G9" i="5"/>
  <c r="H9" i="5" s="1"/>
  <c r="G8" i="5"/>
  <c r="H8" i="5" s="1"/>
  <c r="G7" i="5"/>
  <c r="H7" i="5" s="1"/>
  <c r="G6" i="5"/>
  <c r="H6" i="5" s="1"/>
  <c r="H5" i="5"/>
  <c r="G5" i="5"/>
  <c r="G4" i="5"/>
  <c r="H4" i="5" s="1"/>
  <c r="C1" i="5"/>
  <c r="B16" i="1" s="1"/>
  <c r="B1" i="5"/>
  <c r="C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H28" i="4"/>
  <c r="G28" i="4"/>
  <c r="G27" i="4"/>
  <c r="H27" i="4" s="1"/>
  <c r="G26" i="4"/>
  <c r="H26" i="4" s="1"/>
  <c r="G25" i="4"/>
  <c r="H25" i="4" s="1"/>
  <c r="H24" i="4"/>
  <c r="G24" i="4"/>
  <c r="G23" i="4"/>
  <c r="H23" i="4" s="1"/>
  <c r="G22" i="4"/>
  <c r="H22" i="4" s="1"/>
  <c r="G21" i="4"/>
  <c r="H21" i="4" s="1"/>
  <c r="G20" i="4"/>
  <c r="H20" i="4" s="1"/>
  <c r="G19" i="4"/>
  <c r="H19" i="4" s="1"/>
  <c r="H18" i="4"/>
  <c r="G18" i="4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H8" i="4"/>
  <c r="G8" i="4"/>
  <c r="G7" i="4"/>
  <c r="H7" i="4" s="1"/>
  <c r="G6" i="4"/>
  <c r="H6" i="4" s="1"/>
  <c r="G5" i="4"/>
  <c r="H5" i="4" s="1"/>
  <c r="H4" i="4"/>
  <c r="G4" i="4"/>
  <c r="C1" i="4"/>
  <c r="B15" i="1" s="1"/>
  <c r="B1" i="4"/>
  <c r="C15" i="1" s="1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/>
  <c r="G45" i="3"/>
  <c r="H45" i="3" s="1"/>
  <c r="G44" i="3"/>
  <c r="H44" i="3" s="1"/>
  <c r="G43" i="3"/>
  <c r="H43" i="3" s="1"/>
  <c r="G42" i="3"/>
  <c r="H42" i="3" s="1"/>
  <c r="H41" i="3"/>
  <c r="G41" i="3"/>
  <c r="G40" i="3"/>
  <c r="H40" i="3" s="1"/>
  <c r="G39" i="3"/>
  <c r="H39" i="3" s="1"/>
  <c r="G38" i="3"/>
  <c r="H38" i="3" s="1"/>
  <c r="G37" i="3"/>
  <c r="H37" i="3" s="1"/>
  <c r="G36" i="3"/>
  <c r="H36" i="3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H29" i="3"/>
  <c r="G29" i="3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H16" i="3"/>
  <c r="G16" i="3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G33" i="2"/>
  <c r="G32" i="2"/>
  <c r="H32" i="2"/>
  <c r="G31" i="2"/>
  <c r="H31" i="2" s="1"/>
  <c r="G30" i="2"/>
  <c r="G29" i="2"/>
  <c r="G28" i="2"/>
  <c r="H28" i="2" s="1"/>
  <c r="G27" i="2"/>
  <c r="H27" i="2" s="1"/>
  <c r="G26" i="2"/>
  <c r="G25" i="2"/>
  <c r="G24" i="2"/>
  <c r="H24" i="2" s="1"/>
  <c r="G23" i="2"/>
  <c r="G22" i="2"/>
  <c r="H22" i="2" s="1"/>
  <c r="G21" i="2"/>
  <c r="H21" i="2" s="1"/>
  <c r="G20" i="2"/>
  <c r="H20" i="2"/>
  <c r="G19" i="2"/>
  <c r="H19" i="2" s="1"/>
  <c r="G18" i="2"/>
  <c r="G17" i="2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/>
  <c r="G7" i="2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4" i="2"/>
  <c r="H33" i="2"/>
  <c r="H30" i="2"/>
  <c r="H29" i="2"/>
  <c r="H26" i="2"/>
  <c r="H25" i="2"/>
  <c r="H23" i="2"/>
  <c r="H18" i="2"/>
  <c r="H17" i="2"/>
  <c r="H7" i="2"/>
  <c r="C1" i="2"/>
  <c r="B13" i="1" s="1"/>
  <c r="B1" i="2"/>
  <c r="H1" i="5" l="1"/>
  <c r="G1" i="5" s="1"/>
  <c r="D16" i="1" s="1"/>
  <c r="C13" i="1"/>
  <c r="C9" i="1" s="1"/>
  <c r="A9" i="1"/>
  <c r="H1" i="2"/>
  <c r="G1" i="2" s="1"/>
  <c r="D13" i="1" s="1"/>
  <c r="H1" i="3"/>
  <c r="G1" i="3" s="1"/>
  <c r="D14" i="1" s="1"/>
  <c r="H1" i="4"/>
  <c r="G1" i="4" s="1"/>
  <c r="D15" i="1" s="1"/>
  <c r="E9" i="1" l="1"/>
</calcChain>
</file>

<file path=xl/sharedStrings.xml><?xml version="1.0" encoding="utf-8"?>
<sst xmlns="http://schemas.openxmlformats.org/spreadsheetml/2006/main" count="187" uniqueCount="161">
  <si>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</si>
  <si>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</si>
  <si>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</si>
  <si>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</si>
  <si>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</si>
  <si>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</si>
  <si>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</si>
  <si>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</si>
  <si>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</si>
  <si>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</si>
  <si>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</si>
  <si>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</si>
  <si>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</si>
  <si>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</si>
  <si>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</si>
  <si>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</si>
  <si>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</si>
  <si>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</si>
  <si>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</si>
  <si>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</si>
  <si>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OPICINA - OPCINE CON  LINGUA D' INS.SLOVENA</t>
  </si>
  <si>
    <t>34100 TRIESTE (TS) P.le Monte Re, 2 C.F. 90135570324 C.M. TSIC818007</t>
  </si>
  <si>
    <t>70/P del 14/01/2021</t>
  </si>
  <si>
    <t>84 /PA del 31/12/2020</t>
  </si>
  <si>
    <t>48/PA del 28/12/2020</t>
  </si>
  <si>
    <t>010661/10 del 30/12/2020</t>
  </si>
  <si>
    <t>000133/PA del 31/12/2020</t>
  </si>
  <si>
    <t>2021000216 del 11/01/2021</t>
  </si>
  <si>
    <t>1 del 15/01/2021</t>
  </si>
  <si>
    <t>A20020201000051118 del 31/12/2020</t>
  </si>
  <si>
    <t>A20020201000051117 del 31/12/2020</t>
  </si>
  <si>
    <t>V3-17076 del 31/12/2020</t>
  </si>
  <si>
    <t>20214E00974 del 11/01/2021</t>
  </si>
  <si>
    <t>01/PA del 04/02/2021</t>
  </si>
  <si>
    <t>34PA del 21/01/2021</t>
  </si>
  <si>
    <t>8 /04 del 28/01/2021</t>
  </si>
  <si>
    <t>1/03 del 26/01/2021</t>
  </si>
  <si>
    <t>1010669211 del 24/02/2021</t>
  </si>
  <si>
    <t>1010669644 del 25/02/2021</t>
  </si>
  <si>
    <t>20-2021-FE del 25/03/2021</t>
  </si>
  <si>
    <t>1021047377 del 05/03/2021</t>
  </si>
  <si>
    <t>PA.03.08.06/21 del 08/03/2021</t>
  </si>
  <si>
    <t>671/2021 del 22/03/2021</t>
  </si>
  <si>
    <t>123/000006084 del 05/03/2021</t>
  </si>
  <si>
    <t>20214E09194 del 11/03/2021</t>
  </si>
  <si>
    <t>1086PA/2021 del 15/03/2021</t>
  </si>
  <si>
    <t>048 00974 del 01/04/2021</t>
  </si>
  <si>
    <t>PA.03.08.04/21 del 08/03/2021</t>
  </si>
  <si>
    <t>PA.03.08.02/21 del 08/03/2021</t>
  </si>
  <si>
    <t>PA.03.08.03/21 del 08/03/2021</t>
  </si>
  <si>
    <t>PA.03.08.05/21 del 08/03/2021</t>
  </si>
  <si>
    <t>PA.03.18.01/21 del 18/03/2021</t>
  </si>
  <si>
    <t>PA.03.08.01/21 del 08/03/2021</t>
  </si>
  <si>
    <t>39 del 09/04/2021</t>
  </si>
  <si>
    <t>1010682014 del 29/04/2021</t>
  </si>
  <si>
    <t>9/PA del 31/03/2021</t>
  </si>
  <si>
    <t>70 del 07/04/2021</t>
  </si>
  <si>
    <t>2021013135 del 20/04/2021</t>
  </si>
  <si>
    <t>FPA/6/ del 28/04/2021</t>
  </si>
  <si>
    <t>115/PA del 21/04/2021</t>
  </si>
  <si>
    <t>1747/P del 15/04/2021</t>
  </si>
  <si>
    <t>2156/P del 30/04/2021</t>
  </si>
  <si>
    <t>2257/P del 30/04/2021</t>
  </si>
  <si>
    <t>A20020211000012004 del 31/03/2021</t>
  </si>
  <si>
    <t>1021094413 del 22/04/2021</t>
  </si>
  <si>
    <t>7820009043 del 31/07/2020</t>
  </si>
  <si>
    <t>V3-10347 del 21/04/2021</t>
  </si>
  <si>
    <t>V3-10348 del 21/04/2021</t>
  </si>
  <si>
    <t>V3-10472 del 22/04/2021</t>
  </si>
  <si>
    <t>V3-10473 del 22/04/2021</t>
  </si>
  <si>
    <t>V3-8186 del 25/03/2021</t>
  </si>
  <si>
    <t>V3-11384 del 30/04/2021</t>
  </si>
  <si>
    <t>1010678642 del 31/03/2021</t>
  </si>
  <si>
    <t>V3-11863 del 05/05/2021</t>
  </si>
  <si>
    <t>V3-11864 del 05/05/2021</t>
  </si>
  <si>
    <t>2021013168 del 27/05/2021</t>
  </si>
  <si>
    <t>39-2021-FE del 14/06/2021</t>
  </si>
  <si>
    <t>1235/2021 del 31/05/2021</t>
  </si>
  <si>
    <t>35/01 del 31/05/2021</t>
  </si>
  <si>
    <t>20214E15474 del 19/05/2021</t>
  </si>
  <si>
    <t>24 /PA del 30/04/2021</t>
  </si>
  <si>
    <t>2646/P del 17/05/2021</t>
  </si>
  <si>
    <t>2635/P del 17/05/2021</t>
  </si>
  <si>
    <t>2701/P del 17/05/2021</t>
  </si>
  <si>
    <t>2702/P del 17/05/2021</t>
  </si>
  <si>
    <t>2645/P del 17/05/2021</t>
  </si>
  <si>
    <t>3081/P del 31/05/2021</t>
  </si>
  <si>
    <t>2725/P del 31/05/2021</t>
  </si>
  <si>
    <t>PA.05.20.02/21 del 20/05/2021</t>
  </si>
  <si>
    <t>PA.05.20.01/21 del 20/05/2021</t>
  </si>
  <si>
    <t>1010688142 del 27/05/2021</t>
  </si>
  <si>
    <t>1010688143 del 27/05/2021</t>
  </si>
  <si>
    <t>V3-12665 del 13/05/2021</t>
  </si>
  <si>
    <t>V3-12660 del 13/05/2021</t>
  </si>
  <si>
    <t>V3-12662 del 13/05/2021</t>
  </si>
  <si>
    <t>V3-12519 del 12/05/2021</t>
  </si>
  <si>
    <t>V3-12663 del 13/05/2021</t>
  </si>
  <si>
    <t>V3-12664 del 13/05/2021</t>
  </si>
  <si>
    <t>V3-13202 del 19/05/2021</t>
  </si>
  <si>
    <t>V3-12659 del 13/05/2021</t>
  </si>
  <si>
    <t>V3-12399 del 11/05/2021</t>
  </si>
  <si>
    <t>1010691740 del 22/06/2021</t>
  </si>
  <si>
    <t>PA.06.01.02/21 del 01/06/2021</t>
  </si>
  <si>
    <t>PA.06.01.01/21 del 01/06/2021</t>
  </si>
  <si>
    <t>307/21 del 30/06/2021</t>
  </si>
  <si>
    <t>1021157886 del 24/06/2021</t>
  </si>
  <si>
    <t>1021178498 del 20/07/2021</t>
  </si>
  <si>
    <t>1021206307 del 27/08/2021</t>
  </si>
  <si>
    <t>3558/P del 30/06/2021</t>
  </si>
  <si>
    <t>V3-16482 del 01/07/2021</t>
  </si>
  <si>
    <t>21304331 del 30/07/2021</t>
  </si>
  <si>
    <t>A20020211000026697 del 30/06/2021</t>
  </si>
  <si>
    <t>A20020211000026698 del 30/06/2021</t>
  </si>
  <si>
    <t>1010705138 del 11/08/2021</t>
  </si>
  <si>
    <t>1010700167 del 22/07/2021</t>
  </si>
  <si>
    <t>1010707502 del 26/08/2021</t>
  </si>
  <si>
    <t>21000226 - RJ del 31/07/2021</t>
  </si>
  <si>
    <t>21000225 - RJ del 31/07/2021</t>
  </si>
  <si>
    <t>60 /04 del 29/07/2021</t>
  </si>
  <si>
    <t>000332/PA del 31/07/2021</t>
  </si>
  <si>
    <t>2 del 14/06/2021</t>
  </si>
  <si>
    <t>18/PA del 22/07/2021</t>
  </si>
  <si>
    <t>V3-17980 del 25/08/2021</t>
  </si>
  <si>
    <t>V3-12661 del 13/05/2021</t>
  </si>
  <si>
    <t>V3-18627 del 01/09/2021</t>
  </si>
  <si>
    <t>V3-18626 del 01/09/2021</t>
  </si>
  <si>
    <t>V3-18628 del 01/09/2021</t>
  </si>
  <si>
    <t>V3-19727 del 07/09/2021</t>
  </si>
  <si>
    <t>21000254 - RJ del 31/08/2021</t>
  </si>
  <si>
    <t>21000253 - RJ del 31/08/2021</t>
  </si>
  <si>
    <t>80-2021-FE del 31/08/2021</t>
  </si>
  <si>
    <t>5810000453 del 14/09/2021</t>
  </si>
  <si>
    <t>5810000452 del 14/09/2021</t>
  </si>
  <si>
    <t>20214E24023 del 14/09/2021</t>
  </si>
  <si>
    <t>2/E del 23/09/2021</t>
  </si>
  <si>
    <t>1010710433 del 22/09/2021</t>
  </si>
  <si>
    <t>V3-21954 del 24/09/2021</t>
  </si>
  <si>
    <t>A20020211000039520 del 30/09/2021</t>
  </si>
  <si>
    <t>A20020211000039519 del 30/09/2021</t>
  </si>
  <si>
    <t>2/721 del 02/11/2021</t>
  </si>
  <si>
    <t>01/01/0000978 del 29/10/2021</t>
  </si>
  <si>
    <t>SE1_21000013 del 28/10/2021</t>
  </si>
  <si>
    <t>607-2021 del 13/10/2021</t>
  </si>
  <si>
    <t>01/PA del 30/09/2021</t>
  </si>
  <si>
    <t>V3-24060 del 15/10/2021</t>
  </si>
  <si>
    <t>1010718251 del 19/10/2021</t>
  </si>
  <si>
    <t>WI0000325 del 10/11/2021</t>
  </si>
  <si>
    <t>116-2021-FE del 19/11/2021</t>
  </si>
  <si>
    <t>521/ PA del 15/11/2021</t>
  </si>
  <si>
    <t>1010725219 del 16/11/2021</t>
  </si>
  <si>
    <t>1010726991 del 22/11/2021</t>
  </si>
  <si>
    <t>V3-31601 del 07/12/2021</t>
  </si>
  <si>
    <t>FVL1757 del 09/12/2021</t>
  </si>
  <si>
    <t>PA-342 del 02/12/2021</t>
  </si>
  <si>
    <t>2344/2021 del 08/10/2021</t>
  </si>
  <si>
    <t>19 PA del 15/12/2021</t>
  </si>
  <si>
    <t>1010732062 del 16/12/2021</t>
  </si>
  <si>
    <t>PA.12.16.04/21 del 16/12/2021</t>
  </si>
  <si>
    <t>5</t>
  </si>
  <si>
    <t>4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</si>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</sst>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137</v>
      </c>
      <c r="B9" s="35"/>
      <c r="C9" s="34">
        <f>SUM(C13:C16)</f>
        <v>109245.21</v>
      </c>
      <c r="D9" s="35"/>
      <c r="E9" s="40">
        <f>('Trimestre 1'!H1+'Trimestre 2'!H1+'Trimestre 3'!H1+'Trimestre 4'!H1)/C9</f>
        <v>-14.483069051723181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17</v>
      </c>
      <c r="C13" s="29">
        <f>'Trimestre 1'!B1</f>
        <v>10979.06</v>
      </c>
      <c r="D13" s="29">
        <f>'Trimestre 1'!G1</f>
        <v>-8.8480170433534369</v>
      </c>
      <c r="E13" s="29">
        <v>6180.37</v>
      </c>
      <c r="F13" s="33" t="s">
        <v>158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66</v>
      </c>
      <c r="C14" s="29">
        <f>'Trimestre 2'!B1</f>
        <v>52759.760000000009</v>
      </c>
      <c r="D14" s="29">
        <f>'Trimestre 2'!G1</f>
        <v>-15.765939989112907</v>
      </c>
      <c r="E14" s="29">
        <v>493.95</v>
      </c>
      <c r="F14" s="33" t="s">
        <v>159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30</v>
      </c>
      <c r="C15" s="29">
        <f>'Trimestre 3'!B1</f>
        <v>21048.889999999996</v>
      </c>
      <c r="D15" s="29">
        <f>'Trimestre 3'!G1</f>
        <v>-2.3555812206724451</v>
      </c>
      <c r="E15" s="29">
        <v>493.95</v>
      </c>
      <c r="F15" s="33" t="s">
        <v>159</v>
      </c>
    </row>
    <row r="16" spans="1:11" ht="21.75" customHeight="1" x14ac:dyDescent="0.25">
      <c r="A16" s="28" t="s">
        <v>16</v>
      </c>
      <c r="B16" s="17">
        <f>'Trimestre 4'!C1</f>
        <v>24</v>
      </c>
      <c r="C16" s="29">
        <f>'Trimestre 4'!B1</f>
        <v>24457.500000000004</v>
      </c>
      <c r="D16" s="29">
        <f>'Trimestre 4'!G1</f>
        <v>-24.682548502504343</v>
      </c>
      <c r="E16" s="29">
        <v>21928.93</v>
      </c>
      <c r="F16" s="33" t="s">
        <v>160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10979.06</v>
      </c>
      <c r="C1">
        <f>COUNTA(A4:A203)</f>
        <v>17</v>
      </c>
      <c r="G1" s="16">
        <f>IF(B1&lt;&gt;0,H1/B1,0)</f>
        <v>-8.8480170433534369</v>
      </c>
      <c r="H1" s="15">
        <f>SUM(H4:H195)</f>
        <v>-97142.909999999989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167.21</v>
      </c>
      <c r="C4" s="13">
        <v>44244</v>
      </c>
      <c r="D4" s="13">
        <v>44218</v>
      </c>
      <c r="E4" s="13"/>
      <c r="F4" s="13"/>
      <c r="G4" s="1">
        <f>D4-C4-(F4-E4)</f>
        <v>-26</v>
      </c>
      <c r="H4" s="12">
        <f>B4*G4</f>
        <v>-4347.46</v>
      </c>
    </row>
    <row r="5" spans="1:8" x14ac:dyDescent="0.25">
      <c r="A5" s="19" t="s">
        <v>23</v>
      </c>
      <c r="B5" s="12">
        <v>45.85</v>
      </c>
      <c r="C5" s="13">
        <v>44244</v>
      </c>
      <c r="D5" s="13">
        <v>44218</v>
      </c>
      <c r="E5" s="13"/>
      <c r="F5" s="13"/>
      <c r="G5" s="1">
        <f t="shared" ref="G5:G68" si="0">D5-C5-(F5-E5)</f>
        <v>-26</v>
      </c>
      <c r="H5" s="12">
        <f t="shared" ref="H5:H68" si="1">B5*G5</f>
        <v>-1192.1000000000001</v>
      </c>
    </row>
    <row r="6" spans="1:8" x14ac:dyDescent="0.25">
      <c r="A6" s="19" t="s">
        <v>24</v>
      </c>
      <c r="B6" s="12">
        <v>600</v>
      </c>
      <c r="C6" s="13">
        <v>44225</v>
      </c>
      <c r="D6" s="13">
        <v>44218</v>
      </c>
      <c r="E6" s="13"/>
      <c r="F6" s="13"/>
      <c r="G6" s="1">
        <f t="shared" si="0"/>
        <v>-7</v>
      </c>
      <c r="H6" s="12">
        <f t="shared" si="1"/>
        <v>-4200</v>
      </c>
    </row>
    <row r="7" spans="1:8" x14ac:dyDescent="0.25">
      <c r="A7" s="19" t="s">
        <v>25</v>
      </c>
      <c r="B7" s="12">
        <v>164.25</v>
      </c>
      <c r="C7" s="13">
        <v>44230</v>
      </c>
      <c r="D7" s="13">
        <v>44218</v>
      </c>
      <c r="E7" s="13"/>
      <c r="F7" s="13"/>
      <c r="G7" s="1">
        <f t="shared" si="0"/>
        <v>-12</v>
      </c>
      <c r="H7" s="12">
        <f t="shared" si="1"/>
        <v>-1971</v>
      </c>
    </row>
    <row r="8" spans="1:8" x14ac:dyDescent="0.25">
      <c r="A8" s="19" t="s">
        <v>26</v>
      </c>
      <c r="B8" s="12">
        <v>2972.85</v>
      </c>
      <c r="C8" s="13">
        <v>44233</v>
      </c>
      <c r="D8" s="13">
        <v>44218</v>
      </c>
      <c r="E8" s="13"/>
      <c r="F8" s="13"/>
      <c r="G8" s="1">
        <f t="shared" si="0"/>
        <v>-15</v>
      </c>
      <c r="H8" s="12">
        <f t="shared" si="1"/>
        <v>-44592.75</v>
      </c>
    </row>
    <row r="9" spans="1:8" x14ac:dyDescent="0.25">
      <c r="A9" s="19" t="s">
        <v>27</v>
      </c>
      <c r="B9" s="12">
        <v>2470.5</v>
      </c>
      <c r="C9" s="13">
        <v>44237</v>
      </c>
      <c r="D9" s="13">
        <v>44218</v>
      </c>
      <c r="E9" s="13"/>
      <c r="F9" s="13"/>
      <c r="G9" s="1">
        <f t="shared" si="0"/>
        <v>-19</v>
      </c>
      <c r="H9" s="12">
        <f t="shared" si="1"/>
        <v>-46939.5</v>
      </c>
    </row>
    <row r="10" spans="1:8" x14ac:dyDescent="0.25">
      <c r="A10" s="19" t="s">
        <v>28</v>
      </c>
      <c r="B10" s="12">
        <v>430.33</v>
      </c>
      <c r="C10" s="13">
        <v>44248</v>
      </c>
      <c r="D10" s="13">
        <v>44218</v>
      </c>
      <c r="E10" s="13"/>
      <c r="F10" s="13"/>
      <c r="G10" s="1">
        <f t="shared" si="0"/>
        <v>-30</v>
      </c>
      <c r="H10" s="12">
        <f t="shared" si="1"/>
        <v>-12909.9</v>
      </c>
    </row>
    <row r="11" spans="1:8" x14ac:dyDescent="0.25">
      <c r="A11" s="19" t="s">
        <v>29</v>
      </c>
      <c r="B11" s="12">
        <v>79</v>
      </c>
      <c r="C11" s="13">
        <v>44230</v>
      </c>
      <c r="D11" s="13">
        <v>44218</v>
      </c>
      <c r="E11" s="13"/>
      <c r="F11" s="13"/>
      <c r="G11" s="1">
        <f t="shared" si="0"/>
        <v>-12</v>
      </c>
      <c r="H11" s="12">
        <f t="shared" si="1"/>
        <v>-948</v>
      </c>
    </row>
    <row r="12" spans="1:8" x14ac:dyDescent="0.25">
      <c r="A12" s="19" t="s">
        <v>30</v>
      </c>
      <c r="B12" s="12">
        <v>153</v>
      </c>
      <c r="C12" s="13">
        <v>44230</v>
      </c>
      <c r="D12" s="13">
        <v>44218</v>
      </c>
      <c r="E12" s="13"/>
      <c r="F12" s="13"/>
      <c r="G12" s="1">
        <f t="shared" si="0"/>
        <v>-12</v>
      </c>
      <c r="H12" s="12">
        <f t="shared" si="1"/>
        <v>-1836</v>
      </c>
    </row>
    <row r="13" spans="1:8" x14ac:dyDescent="0.25">
      <c r="A13" s="19" t="s">
        <v>31</v>
      </c>
      <c r="B13" s="12">
        <v>199.77</v>
      </c>
      <c r="C13" s="13">
        <v>44238</v>
      </c>
      <c r="D13" s="13">
        <v>44218</v>
      </c>
      <c r="E13" s="13"/>
      <c r="F13" s="13"/>
      <c r="G13" s="1">
        <f t="shared" si="0"/>
        <v>-20</v>
      </c>
      <c r="H13" s="12">
        <f t="shared" si="1"/>
        <v>-3995.4</v>
      </c>
    </row>
    <row r="14" spans="1:8" x14ac:dyDescent="0.25">
      <c r="A14" s="19" t="s">
        <v>32</v>
      </c>
      <c r="B14" s="12">
        <v>2400</v>
      </c>
      <c r="C14" s="13">
        <v>44244</v>
      </c>
      <c r="D14" s="13">
        <v>44260</v>
      </c>
      <c r="E14" s="13"/>
      <c r="F14" s="13"/>
      <c r="G14" s="1">
        <f t="shared" si="0"/>
        <v>16</v>
      </c>
      <c r="H14" s="12">
        <f t="shared" si="1"/>
        <v>38400</v>
      </c>
    </row>
    <row r="15" spans="1:8" x14ac:dyDescent="0.25">
      <c r="A15" s="19" t="s">
        <v>33</v>
      </c>
      <c r="B15" s="12">
        <v>300</v>
      </c>
      <c r="C15" s="13">
        <v>44267</v>
      </c>
      <c r="D15" s="13">
        <v>44260</v>
      </c>
      <c r="E15" s="13"/>
      <c r="F15" s="13"/>
      <c r="G15" s="1">
        <f t="shared" si="0"/>
        <v>-7</v>
      </c>
      <c r="H15" s="12">
        <f t="shared" si="1"/>
        <v>-2100</v>
      </c>
    </row>
    <row r="16" spans="1:8" x14ac:dyDescent="0.25">
      <c r="A16" s="19" t="s">
        <v>34</v>
      </c>
      <c r="B16" s="12">
        <v>294</v>
      </c>
      <c r="C16" s="13">
        <v>44252</v>
      </c>
      <c r="D16" s="13">
        <v>44260</v>
      </c>
      <c r="E16" s="13"/>
      <c r="F16" s="13"/>
      <c r="G16" s="1">
        <f t="shared" si="0"/>
        <v>8</v>
      </c>
      <c r="H16" s="12">
        <f t="shared" si="1"/>
        <v>2352</v>
      </c>
    </row>
    <row r="17" spans="1:8" x14ac:dyDescent="0.25">
      <c r="A17" s="19" t="s">
        <v>35</v>
      </c>
      <c r="B17" s="12">
        <v>195</v>
      </c>
      <c r="C17" s="13">
        <v>44265</v>
      </c>
      <c r="D17" s="13">
        <v>44260</v>
      </c>
      <c r="E17" s="13"/>
      <c r="F17" s="13"/>
      <c r="G17" s="1">
        <f t="shared" si="0"/>
        <v>-5</v>
      </c>
      <c r="H17" s="12">
        <f t="shared" si="1"/>
        <v>-975</v>
      </c>
    </row>
    <row r="18" spans="1:8" x14ac:dyDescent="0.25">
      <c r="A18" s="19" t="s">
        <v>36</v>
      </c>
      <c r="B18" s="12">
        <v>62</v>
      </c>
      <c r="C18" s="13">
        <v>44265</v>
      </c>
      <c r="D18" s="13">
        <v>44260</v>
      </c>
      <c r="E18" s="13"/>
      <c r="F18" s="13"/>
      <c r="G18" s="1">
        <f t="shared" si="0"/>
        <v>-5</v>
      </c>
      <c r="H18" s="12">
        <f t="shared" si="1"/>
        <v>-310</v>
      </c>
    </row>
    <row r="19" spans="1:8" x14ac:dyDescent="0.25">
      <c r="A19" s="19" t="s">
        <v>37</v>
      </c>
      <c r="B19" s="12">
        <v>194.47</v>
      </c>
      <c r="C19" s="13">
        <v>44286</v>
      </c>
      <c r="D19" s="13">
        <v>44260</v>
      </c>
      <c r="E19" s="13"/>
      <c r="F19" s="13"/>
      <c r="G19" s="1">
        <f t="shared" si="0"/>
        <v>-26</v>
      </c>
      <c r="H19" s="12">
        <f t="shared" si="1"/>
        <v>-5056.22</v>
      </c>
    </row>
    <row r="20" spans="1:8" x14ac:dyDescent="0.25">
      <c r="A20" s="19" t="s">
        <v>38</v>
      </c>
      <c r="B20" s="12">
        <v>250.83</v>
      </c>
      <c r="C20" s="13">
        <v>44286</v>
      </c>
      <c r="D20" s="13">
        <v>44260</v>
      </c>
      <c r="E20" s="13"/>
      <c r="F20" s="13"/>
      <c r="G20" s="1">
        <f t="shared" si="0"/>
        <v>-26</v>
      </c>
      <c r="H20" s="12">
        <f t="shared" si="1"/>
        <v>-6521.58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52759.760000000009</v>
      </c>
      <c r="C1">
        <f>COUNTA(A4:A203)</f>
        <v>66</v>
      </c>
      <c r="G1" s="16">
        <f>IF(B1&lt;&gt;0,H1/B1,0)</f>
        <v>-15.765939989112907</v>
      </c>
      <c r="H1" s="15">
        <f>SUM(H4:H195)</f>
        <v>-831807.20999999973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39</v>
      </c>
      <c r="B4" s="12">
        <v>819.63</v>
      </c>
      <c r="C4" s="13">
        <v>44310</v>
      </c>
      <c r="D4" s="13">
        <v>44287</v>
      </c>
      <c r="E4" s="13"/>
      <c r="F4" s="13"/>
      <c r="G4" s="1">
        <f>D4-C4-(F4-E4)</f>
        <v>-23</v>
      </c>
      <c r="H4" s="12">
        <f>B4*G4</f>
        <v>-18851.490000000002</v>
      </c>
    </row>
    <row r="5" spans="1:8" x14ac:dyDescent="0.25">
      <c r="A5" s="19" t="s">
        <v>40</v>
      </c>
      <c r="B5" s="12">
        <v>4.95</v>
      </c>
      <c r="C5" s="13">
        <v>44290</v>
      </c>
      <c r="D5" s="13">
        <v>44287</v>
      </c>
      <c r="E5" s="13"/>
      <c r="F5" s="13"/>
      <c r="G5" s="1">
        <f t="shared" ref="G5:G68" si="0">D5-C5-(F5-E5)</f>
        <v>-3</v>
      </c>
      <c r="H5" s="12">
        <f t="shared" ref="H5:H68" si="1">B5*G5</f>
        <v>-14.850000000000001</v>
      </c>
    </row>
    <row r="6" spans="1:8" x14ac:dyDescent="0.25">
      <c r="A6" s="19" t="s">
        <v>41</v>
      </c>
      <c r="B6" s="12">
        <v>904</v>
      </c>
      <c r="C6" s="13">
        <v>44317</v>
      </c>
      <c r="D6" s="13">
        <v>44287</v>
      </c>
      <c r="E6" s="13"/>
      <c r="F6" s="13"/>
      <c r="G6" s="1">
        <f t="shared" si="0"/>
        <v>-30</v>
      </c>
      <c r="H6" s="12">
        <f t="shared" si="1"/>
        <v>-27120</v>
      </c>
    </row>
    <row r="7" spans="1:8" x14ac:dyDescent="0.25">
      <c r="A7" s="19" t="s">
        <v>42</v>
      </c>
      <c r="B7" s="12">
        <v>192.6</v>
      </c>
      <c r="C7" s="13">
        <v>44308</v>
      </c>
      <c r="D7" s="13">
        <v>44287</v>
      </c>
      <c r="E7" s="13"/>
      <c r="F7" s="13"/>
      <c r="G7" s="1">
        <f t="shared" si="0"/>
        <v>-21</v>
      </c>
      <c r="H7" s="12">
        <f t="shared" si="1"/>
        <v>-4044.6</v>
      </c>
    </row>
    <row r="8" spans="1:8" x14ac:dyDescent="0.25">
      <c r="A8" s="19" t="s">
        <v>43</v>
      </c>
      <c r="B8" s="12">
        <v>151.85</v>
      </c>
      <c r="C8" s="13">
        <v>44290</v>
      </c>
      <c r="D8" s="13">
        <v>44287</v>
      </c>
      <c r="E8" s="13"/>
      <c r="F8" s="13"/>
      <c r="G8" s="1">
        <f t="shared" si="0"/>
        <v>-3</v>
      </c>
      <c r="H8" s="12">
        <f t="shared" si="1"/>
        <v>-455.54999999999995</v>
      </c>
    </row>
    <row r="9" spans="1:8" x14ac:dyDescent="0.25">
      <c r="A9" s="19" t="s">
        <v>44</v>
      </c>
      <c r="B9" s="12">
        <v>500</v>
      </c>
      <c r="C9" s="13">
        <v>44303</v>
      </c>
      <c r="D9" s="13">
        <v>44287</v>
      </c>
      <c r="E9" s="13"/>
      <c r="F9" s="13"/>
      <c r="G9" s="1">
        <f t="shared" si="0"/>
        <v>-16</v>
      </c>
      <c r="H9" s="12">
        <f t="shared" si="1"/>
        <v>-8000</v>
      </c>
    </row>
    <row r="10" spans="1:8" x14ac:dyDescent="0.25">
      <c r="A10" s="19" t="s">
        <v>45</v>
      </c>
      <c r="B10" s="12">
        <v>225</v>
      </c>
      <c r="C10" s="13">
        <v>44303</v>
      </c>
      <c r="D10" s="13">
        <v>44287</v>
      </c>
      <c r="E10" s="13"/>
      <c r="F10" s="13"/>
      <c r="G10" s="1">
        <f t="shared" si="0"/>
        <v>-16</v>
      </c>
      <c r="H10" s="12">
        <f t="shared" si="1"/>
        <v>-3600</v>
      </c>
    </row>
    <row r="11" spans="1:8" x14ac:dyDescent="0.25">
      <c r="A11" s="19" t="s">
        <v>46</v>
      </c>
      <c r="B11" s="12">
        <v>140.97</v>
      </c>
      <c r="C11" s="13">
        <v>44323</v>
      </c>
      <c r="D11" s="13">
        <v>44294</v>
      </c>
      <c r="E11" s="13"/>
      <c r="F11" s="13"/>
      <c r="G11" s="1">
        <f t="shared" si="0"/>
        <v>-29</v>
      </c>
      <c r="H11" s="12">
        <f t="shared" si="1"/>
        <v>-4088.13</v>
      </c>
    </row>
    <row r="12" spans="1:8" x14ac:dyDescent="0.25">
      <c r="A12" s="19" t="s">
        <v>47</v>
      </c>
      <c r="B12" s="12">
        <v>9379</v>
      </c>
      <c r="C12" s="13">
        <v>44308</v>
      </c>
      <c r="D12" s="13">
        <v>44295</v>
      </c>
      <c r="E12" s="13"/>
      <c r="F12" s="13"/>
      <c r="G12" s="1">
        <f t="shared" si="0"/>
        <v>-13</v>
      </c>
      <c r="H12" s="12">
        <f t="shared" si="1"/>
        <v>-121927</v>
      </c>
    </row>
    <row r="13" spans="1:8" x14ac:dyDescent="0.25">
      <c r="A13" s="19" t="s">
        <v>48</v>
      </c>
      <c r="B13" s="12">
        <v>178.2</v>
      </c>
      <c r="C13" s="13">
        <v>44308</v>
      </c>
      <c r="D13" s="13">
        <v>44295</v>
      </c>
      <c r="E13" s="13"/>
      <c r="F13" s="13"/>
      <c r="G13" s="1">
        <f t="shared" si="0"/>
        <v>-13</v>
      </c>
      <c r="H13" s="12">
        <f t="shared" si="1"/>
        <v>-2316.6</v>
      </c>
    </row>
    <row r="14" spans="1:8" x14ac:dyDescent="0.25">
      <c r="A14" s="19" t="s">
        <v>49</v>
      </c>
      <c r="B14" s="12">
        <v>1507</v>
      </c>
      <c r="C14" s="13">
        <v>44308</v>
      </c>
      <c r="D14" s="13">
        <v>44295</v>
      </c>
      <c r="E14" s="13"/>
      <c r="F14" s="13"/>
      <c r="G14" s="1">
        <f t="shared" si="0"/>
        <v>-13</v>
      </c>
      <c r="H14" s="12">
        <f t="shared" si="1"/>
        <v>-19591</v>
      </c>
    </row>
    <row r="15" spans="1:8" x14ac:dyDescent="0.25">
      <c r="A15" s="19" t="s">
        <v>50</v>
      </c>
      <c r="B15" s="12">
        <v>900</v>
      </c>
      <c r="C15" s="13">
        <v>44308</v>
      </c>
      <c r="D15" s="13">
        <v>44295</v>
      </c>
      <c r="E15" s="13"/>
      <c r="F15" s="13"/>
      <c r="G15" s="1">
        <f t="shared" si="0"/>
        <v>-13</v>
      </c>
      <c r="H15" s="12">
        <f t="shared" si="1"/>
        <v>-11700</v>
      </c>
    </row>
    <row r="16" spans="1:8" x14ac:dyDescent="0.25">
      <c r="A16" s="19" t="s">
        <v>51</v>
      </c>
      <c r="B16" s="12">
        <v>4100</v>
      </c>
      <c r="C16" s="13">
        <v>44310</v>
      </c>
      <c r="D16" s="13">
        <v>44295</v>
      </c>
      <c r="E16" s="13"/>
      <c r="F16" s="13"/>
      <c r="G16" s="1">
        <f t="shared" si="0"/>
        <v>-15</v>
      </c>
      <c r="H16" s="12">
        <f t="shared" si="1"/>
        <v>-61500</v>
      </c>
    </row>
    <row r="17" spans="1:8" x14ac:dyDescent="0.25">
      <c r="A17" s="19" t="s">
        <v>52</v>
      </c>
      <c r="B17" s="12">
        <v>1500</v>
      </c>
      <c r="C17" s="13">
        <v>44308</v>
      </c>
      <c r="D17" s="13">
        <v>44295</v>
      </c>
      <c r="E17" s="13"/>
      <c r="F17" s="13"/>
      <c r="G17" s="1">
        <f t="shared" si="0"/>
        <v>-13</v>
      </c>
      <c r="H17" s="12">
        <f t="shared" si="1"/>
        <v>-19500</v>
      </c>
    </row>
    <row r="18" spans="1:8" x14ac:dyDescent="0.25">
      <c r="A18" s="19" t="s">
        <v>53</v>
      </c>
      <c r="B18" s="12">
        <v>467.5</v>
      </c>
      <c r="C18" s="13">
        <v>44331</v>
      </c>
      <c r="D18" s="13">
        <v>44312</v>
      </c>
      <c r="E18" s="13"/>
      <c r="F18" s="13"/>
      <c r="G18" s="1">
        <f t="shared" si="0"/>
        <v>-19</v>
      </c>
      <c r="H18" s="12">
        <f t="shared" si="1"/>
        <v>-8882.5</v>
      </c>
    </row>
    <row r="19" spans="1:8" x14ac:dyDescent="0.25">
      <c r="A19" s="19" t="s">
        <v>54</v>
      </c>
      <c r="B19" s="12">
        <v>221.65</v>
      </c>
      <c r="C19" s="13">
        <v>44349</v>
      </c>
      <c r="D19" s="13">
        <v>44322</v>
      </c>
      <c r="E19" s="13"/>
      <c r="F19" s="13"/>
      <c r="G19" s="1">
        <f t="shared" si="0"/>
        <v>-27</v>
      </c>
      <c r="H19" s="12">
        <f t="shared" si="1"/>
        <v>-5984.55</v>
      </c>
    </row>
    <row r="20" spans="1:8" x14ac:dyDescent="0.25">
      <c r="A20" s="19" t="s">
        <v>55</v>
      </c>
      <c r="B20" s="12">
        <v>5930.86</v>
      </c>
      <c r="C20" s="13">
        <v>44323</v>
      </c>
      <c r="D20" s="13">
        <v>44322</v>
      </c>
      <c r="E20" s="13"/>
      <c r="F20" s="13"/>
      <c r="G20" s="1">
        <f t="shared" si="0"/>
        <v>-1</v>
      </c>
      <c r="H20" s="12">
        <f t="shared" si="1"/>
        <v>-5930.86</v>
      </c>
    </row>
    <row r="21" spans="1:8" x14ac:dyDescent="0.25">
      <c r="A21" s="19" t="s">
        <v>56</v>
      </c>
      <c r="B21" s="12">
        <v>348</v>
      </c>
      <c r="C21" s="13">
        <v>44331</v>
      </c>
      <c r="D21" s="13">
        <v>44322</v>
      </c>
      <c r="E21" s="13"/>
      <c r="F21" s="13"/>
      <c r="G21" s="1">
        <f t="shared" si="0"/>
        <v>-9</v>
      </c>
      <c r="H21" s="12">
        <f t="shared" si="1"/>
        <v>-3132</v>
      </c>
    </row>
    <row r="22" spans="1:8" x14ac:dyDescent="0.25">
      <c r="A22" s="19" t="s">
        <v>57</v>
      </c>
      <c r="B22" s="12">
        <v>2270.1</v>
      </c>
      <c r="C22" s="13">
        <v>44337</v>
      </c>
      <c r="D22" s="13">
        <v>44322</v>
      </c>
      <c r="E22" s="13"/>
      <c r="F22" s="13"/>
      <c r="G22" s="1">
        <f t="shared" si="0"/>
        <v>-15</v>
      </c>
      <c r="H22" s="12">
        <f t="shared" si="1"/>
        <v>-34051.5</v>
      </c>
    </row>
    <row r="23" spans="1:8" x14ac:dyDescent="0.25">
      <c r="A23" s="19" t="s">
        <v>58</v>
      </c>
      <c r="B23" s="12">
        <v>175</v>
      </c>
      <c r="C23" s="13">
        <v>44350</v>
      </c>
      <c r="D23" s="13">
        <v>44322</v>
      </c>
      <c r="E23" s="13"/>
      <c r="F23" s="13"/>
      <c r="G23" s="1">
        <f t="shared" si="0"/>
        <v>-28</v>
      </c>
      <c r="H23" s="12">
        <f t="shared" si="1"/>
        <v>-4900</v>
      </c>
    </row>
    <row r="24" spans="1:8" x14ac:dyDescent="0.25">
      <c r="A24" s="19" t="s">
        <v>59</v>
      </c>
      <c r="B24" s="12">
        <v>300</v>
      </c>
      <c r="C24" s="13">
        <v>44344</v>
      </c>
      <c r="D24" s="13">
        <v>44322</v>
      </c>
      <c r="E24" s="13"/>
      <c r="F24" s="13"/>
      <c r="G24" s="1">
        <f t="shared" si="0"/>
        <v>-22</v>
      </c>
      <c r="H24" s="12">
        <f t="shared" si="1"/>
        <v>-6600</v>
      </c>
    </row>
    <row r="25" spans="1:8" x14ac:dyDescent="0.25">
      <c r="A25" s="19" t="s">
        <v>60</v>
      </c>
      <c r="B25" s="12">
        <v>40.9</v>
      </c>
      <c r="C25" s="13">
        <v>44336</v>
      </c>
      <c r="D25" s="13">
        <v>44322</v>
      </c>
      <c r="E25" s="13"/>
      <c r="F25" s="13"/>
      <c r="G25" s="1">
        <f t="shared" si="0"/>
        <v>-14</v>
      </c>
      <c r="H25" s="12">
        <f t="shared" si="1"/>
        <v>-572.6</v>
      </c>
    </row>
    <row r="26" spans="1:8" x14ac:dyDescent="0.25">
      <c r="A26" s="19" t="s">
        <v>61</v>
      </c>
      <c r="B26" s="12">
        <v>118.51</v>
      </c>
      <c r="C26" s="13">
        <v>44351</v>
      </c>
      <c r="D26" s="13">
        <v>44322</v>
      </c>
      <c r="E26" s="13"/>
      <c r="F26" s="13"/>
      <c r="G26" s="1">
        <f t="shared" si="0"/>
        <v>-29</v>
      </c>
      <c r="H26" s="12">
        <f t="shared" si="1"/>
        <v>-3436.79</v>
      </c>
    </row>
    <row r="27" spans="1:8" x14ac:dyDescent="0.25">
      <c r="A27" s="19" t="s">
        <v>62</v>
      </c>
      <c r="B27" s="12">
        <v>132.1</v>
      </c>
      <c r="C27" s="13">
        <v>44351</v>
      </c>
      <c r="D27" s="13">
        <v>44322</v>
      </c>
      <c r="E27" s="13"/>
      <c r="F27" s="13"/>
      <c r="G27" s="1">
        <f t="shared" si="0"/>
        <v>-29</v>
      </c>
      <c r="H27" s="12">
        <f t="shared" si="1"/>
        <v>-3830.8999999999996</v>
      </c>
    </row>
    <row r="28" spans="1:8" x14ac:dyDescent="0.25">
      <c r="A28" s="19" t="s">
        <v>63</v>
      </c>
      <c r="B28" s="12">
        <v>153</v>
      </c>
      <c r="C28" s="13">
        <v>44323</v>
      </c>
      <c r="D28" s="13">
        <v>44322</v>
      </c>
      <c r="E28" s="13"/>
      <c r="F28" s="13"/>
      <c r="G28" s="1">
        <f t="shared" si="0"/>
        <v>-1</v>
      </c>
      <c r="H28" s="12">
        <f t="shared" si="1"/>
        <v>-153</v>
      </c>
    </row>
    <row r="29" spans="1:8" x14ac:dyDescent="0.25">
      <c r="A29" s="19" t="s">
        <v>64</v>
      </c>
      <c r="B29" s="12">
        <v>4.1399999999999997</v>
      </c>
      <c r="C29" s="13">
        <v>44344</v>
      </c>
      <c r="D29" s="13">
        <v>44322</v>
      </c>
      <c r="E29" s="13"/>
      <c r="F29" s="13"/>
      <c r="G29" s="1">
        <f t="shared" si="0"/>
        <v>-22</v>
      </c>
      <c r="H29" s="12">
        <f t="shared" si="1"/>
        <v>-91.08</v>
      </c>
    </row>
    <row r="30" spans="1:8" x14ac:dyDescent="0.25">
      <c r="A30" s="19" t="s">
        <v>65</v>
      </c>
      <c r="B30" s="12">
        <v>1345.61</v>
      </c>
      <c r="C30" s="13">
        <v>44332</v>
      </c>
      <c r="D30" s="13">
        <v>44322</v>
      </c>
      <c r="E30" s="13"/>
      <c r="F30" s="13"/>
      <c r="G30" s="1">
        <f t="shared" si="0"/>
        <v>-10</v>
      </c>
      <c r="H30" s="12">
        <f t="shared" si="1"/>
        <v>-13456.099999999999</v>
      </c>
    </row>
    <row r="31" spans="1:8" x14ac:dyDescent="0.25">
      <c r="A31" s="19" t="s">
        <v>66</v>
      </c>
      <c r="B31" s="12">
        <v>176.58</v>
      </c>
      <c r="C31" s="13">
        <v>44344</v>
      </c>
      <c r="D31" s="13">
        <v>44322</v>
      </c>
      <c r="E31" s="13"/>
      <c r="F31" s="13"/>
      <c r="G31" s="1">
        <f t="shared" si="0"/>
        <v>-22</v>
      </c>
      <c r="H31" s="12">
        <f t="shared" si="1"/>
        <v>-3884.76</v>
      </c>
    </row>
    <row r="32" spans="1:8" x14ac:dyDescent="0.25">
      <c r="A32" s="19" t="s">
        <v>67</v>
      </c>
      <c r="B32" s="12">
        <v>254.59</v>
      </c>
      <c r="C32" s="13">
        <v>44344</v>
      </c>
      <c r="D32" s="13">
        <v>44322</v>
      </c>
      <c r="E32" s="13"/>
      <c r="F32" s="13"/>
      <c r="G32" s="1">
        <f t="shared" si="0"/>
        <v>-22</v>
      </c>
      <c r="H32" s="12">
        <f t="shared" si="1"/>
        <v>-5600.9800000000005</v>
      </c>
    </row>
    <row r="33" spans="1:8" x14ac:dyDescent="0.25">
      <c r="A33" s="19" t="s">
        <v>68</v>
      </c>
      <c r="B33" s="12">
        <v>216.86</v>
      </c>
      <c r="C33" s="13">
        <v>44344</v>
      </c>
      <c r="D33" s="13">
        <v>44322</v>
      </c>
      <c r="E33" s="13"/>
      <c r="F33" s="13"/>
      <c r="G33" s="1">
        <f t="shared" si="0"/>
        <v>-22</v>
      </c>
      <c r="H33" s="12">
        <f t="shared" si="1"/>
        <v>-4770.92</v>
      </c>
    </row>
    <row r="34" spans="1:8" x14ac:dyDescent="0.25">
      <c r="A34" s="19" t="s">
        <v>69</v>
      </c>
      <c r="B34" s="12">
        <v>676.98</v>
      </c>
      <c r="C34" s="13">
        <v>44344</v>
      </c>
      <c r="D34" s="13">
        <v>44322</v>
      </c>
      <c r="E34" s="13"/>
      <c r="F34" s="13"/>
      <c r="G34" s="1">
        <f t="shared" si="0"/>
        <v>-22</v>
      </c>
      <c r="H34" s="12">
        <f t="shared" si="1"/>
        <v>-14893.560000000001</v>
      </c>
    </row>
    <row r="35" spans="1:8" x14ac:dyDescent="0.25">
      <c r="A35" s="19" t="s">
        <v>70</v>
      </c>
      <c r="B35" s="12">
        <v>101.51</v>
      </c>
      <c r="C35" s="13">
        <v>44323</v>
      </c>
      <c r="D35" s="13">
        <v>44322</v>
      </c>
      <c r="E35" s="13"/>
      <c r="F35" s="13"/>
      <c r="G35" s="1">
        <f t="shared" si="0"/>
        <v>-1</v>
      </c>
      <c r="H35" s="12">
        <f t="shared" si="1"/>
        <v>-101.51</v>
      </c>
    </row>
    <row r="36" spans="1:8" x14ac:dyDescent="0.25">
      <c r="A36" s="19" t="s">
        <v>71</v>
      </c>
      <c r="B36" s="12">
        <v>896</v>
      </c>
      <c r="C36" s="13">
        <v>44351</v>
      </c>
      <c r="D36" s="13">
        <v>44322</v>
      </c>
      <c r="E36" s="13"/>
      <c r="F36" s="13"/>
      <c r="G36" s="1">
        <f t="shared" si="0"/>
        <v>-29</v>
      </c>
      <c r="H36" s="12">
        <f t="shared" si="1"/>
        <v>-25984</v>
      </c>
    </row>
    <row r="37" spans="1:8" x14ac:dyDescent="0.25">
      <c r="A37" s="19" t="s">
        <v>72</v>
      </c>
      <c r="B37" s="12">
        <v>5.13</v>
      </c>
      <c r="C37" s="13">
        <v>44323</v>
      </c>
      <c r="D37" s="13">
        <v>44341</v>
      </c>
      <c r="E37" s="13"/>
      <c r="F37" s="13"/>
      <c r="G37" s="1">
        <f t="shared" si="0"/>
        <v>18</v>
      </c>
      <c r="H37" s="12">
        <f t="shared" si="1"/>
        <v>92.34</v>
      </c>
    </row>
    <row r="38" spans="1:8" x14ac:dyDescent="0.25">
      <c r="A38" s="19" t="s">
        <v>72</v>
      </c>
      <c r="B38" s="12">
        <v>53</v>
      </c>
      <c r="C38" s="13">
        <v>44323</v>
      </c>
      <c r="D38" s="13">
        <v>44341</v>
      </c>
      <c r="E38" s="13"/>
      <c r="F38" s="13"/>
      <c r="G38" s="1">
        <f t="shared" si="0"/>
        <v>18</v>
      </c>
      <c r="H38" s="12">
        <f t="shared" si="1"/>
        <v>954</v>
      </c>
    </row>
    <row r="39" spans="1:8" x14ac:dyDescent="0.25">
      <c r="A39" s="19" t="s">
        <v>73</v>
      </c>
      <c r="B39" s="12">
        <v>13.48</v>
      </c>
      <c r="C39" s="13">
        <v>44370</v>
      </c>
      <c r="D39" s="13">
        <v>44341</v>
      </c>
      <c r="E39" s="13"/>
      <c r="F39" s="13"/>
      <c r="G39" s="1">
        <f t="shared" si="0"/>
        <v>-29</v>
      </c>
      <c r="H39" s="12">
        <f t="shared" si="1"/>
        <v>-390.92</v>
      </c>
    </row>
    <row r="40" spans="1:8" x14ac:dyDescent="0.25">
      <c r="A40" s="19" t="s">
        <v>74</v>
      </c>
      <c r="B40" s="12">
        <v>64.39</v>
      </c>
      <c r="C40" s="13">
        <v>44329</v>
      </c>
      <c r="D40" s="13">
        <v>44341</v>
      </c>
      <c r="E40" s="13"/>
      <c r="F40" s="13"/>
      <c r="G40" s="1">
        <f t="shared" si="0"/>
        <v>12</v>
      </c>
      <c r="H40" s="12">
        <f t="shared" si="1"/>
        <v>772.68000000000006</v>
      </c>
    </row>
    <row r="41" spans="1:8" x14ac:dyDescent="0.25">
      <c r="A41" s="19" t="s">
        <v>75</v>
      </c>
      <c r="B41" s="12">
        <v>343.42</v>
      </c>
      <c r="C41" s="13">
        <v>44377</v>
      </c>
      <c r="D41" s="13">
        <v>44365</v>
      </c>
      <c r="E41" s="13"/>
      <c r="F41" s="13"/>
      <c r="G41" s="1">
        <f t="shared" si="0"/>
        <v>-12</v>
      </c>
      <c r="H41" s="12">
        <f t="shared" si="1"/>
        <v>-4121.04</v>
      </c>
    </row>
    <row r="42" spans="1:8" x14ac:dyDescent="0.25">
      <c r="A42" s="19" t="s">
        <v>76</v>
      </c>
      <c r="B42" s="12">
        <v>195</v>
      </c>
      <c r="C42" s="13">
        <v>44392</v>
      </c>
      <c r="D42" s="13">
        <v>44365</v>
      </c>
      <c r="E42" s="13"/>
      <c r="F42" s="13"/>
      <c r="G42" s="1">
        <f t="shared" si="0"/>
        <v>-27</v>
      </c>
      <c r="H42" s="12">
        <f t="shared" si="1"/>
        <v>-5265</v>
      </c>
    </row>
    <row r="43" spans="1:8" x14ac:dyDescent="0.25">
      <c r="A43" s="19" t="s">
        <v>77</v>
      </c>
      <c r="B43" s="12">
        <v>304.10000000000002</v>
      </c>
      <c r="C43" s="13">
        <v>44388</v>
      </c>
      <c r="D43" s="13">
        <v>44365</v>
      </c>
      <c r="E43" s="13"/>
      <c r="F43" s="13"/>
      <c r="G43" s="1">
        <f t="shared" si="0"/>
        <v>-23</v>
      </c>
      <c r="H43" s="12">
        <f t="shared" si="1"/>
        <v>-6994.3</v>
      </c>
    </row>
    <row r="44" spans="1:8" x14ac:dyDescent="0.25">
      <c r="A44" s="19" t="s">
        <v>78</v>
      </c>
      <c r="B44" s="12">
        <v>570.66999999999996</v>
      </c>
      <c r="C44" s="13">
        <v>44388</v>
      </c>
      <c r="D44" s="13">
        <v>44365</v>
      </c>
      <c r="E44" s="13"/>
      <c r="F44" s="13"/>
      <c r="G44" s="1">
        <f t="shared" si="0"/>
        <v>-23</v>
      </c>
      <c r="H44" s="12">
        <f t="shared" si="1"/>
        <v>-13125.41</v>
      </c>
    </row>
    <row r="45" spans="1:8" x14ac:dyDescent="0.25">
      <c r="A45" s="19" t="s">
        <v>79</v>
      </c>
      <c r="B45" s="12">
        <v>77.31</v>
      </c>
      <c r="C45" s="13">
        <v>44373</v>
      </c>
      <c r="D45" s="13">
        <v>44365</v>
      </c>
      <c r="E45" s="13"/>
      <c r="F45" s="13"/>
      <c r="G45" s="1">
        <f t="shared" si="0"/>
        <v>-8</v>
      </c>
      <c r="H45" s="12">
        <f t="shared" si="1"/>
        <v>-618.48</v>
      </c>
    </row>
    <row r="46" spans="1:8" x14ac:dyDescent="0.25">
      <c r="A46" s="19" t="s">
        <v>80</v>
      </c>
      <c r="B46" s="12">
        <v>327.05</v>
      </c>
      <c r="C46" s="13">
        <v>44373</v>
      </c>
      <c r="D46" s="13">
        <v>44365</v>
      </c>
      <c r="E46" s="13"/>
      <c r="F46" s="13"/>
      <c r="G46" s="1">
        <f t="shared" si="0"/>
        <v>-8</v>
      </c>
      <c r="H46" s="12">
        <f t="shared" si="1"/>
        <v>-2616.4</v>
      </c>
    </row>
    <row r="47" spans="1:8" x14ac:dyDescent="0.25">
      <c r="A47" s="19" t="s">
        <v>81</v>
      </c>
      <c r="B47" s="12">
        <v>213.41</v>
      </c>
      <c r="C47" s="13">
        <v>44373</v>
      </c>
      <c r="D47" s="13">
        <v>44365</v>
      </c>
      <c r="E47" s="13"/>
      <c r="F47" s="13"/>
      <c r="G47" s="1">
        <f t="shared" si="0"/>
        <v>-8</v>
      </c>
      <c r="H47" s="12">
        <f t="shared" si="1"/>
        <v>-1707.28</v>
      </c>
    </row>
    <row r="48" spans="1:8" x14ac:dyDescent="0.25">
      <c r="A48" s="19" t="s">
        <v>82</v>
      </c>
      <c r="B48" s="12">
        <v>163.68</v>
      </c>
      <c r="C48" s="13">
        <v>44373</v>
      </c>
      <c r="D48" s="13">
        <v>44365</v>
      </c>
      <c r="E48" s="13"/>
      <c r="F48" s="13"/>
      <c r="G48" s="1">
        <f t="shared" si="0"/>
        <v>-8</v>
      </c>
      <c r="H48" s="12">
        <f t="shared" si="1"/>
        <v>-1309.44</v>
      </c>
    </row>
    <row r="49" spans="1:8" x14ac:dyDescent="0.25">
      <c r="A49" s="19" t="s">
        <v>83</v>
      </c>
      <c r="B49" s="12">
        <v>2.2200000000000002</v>
      </c>
      <c r="C49" s="13">
        <v>44373</v>
      </c>
      <c r="D49" s="13">
        <v>44365</v>
      </c>
      <c r="E49" s="13"/>
      <c r="F49" s="13"/>
      <c r="G49" s="1">
        <f t="shared" si="0"/>
        <v>-8</v>
      </c>
      <c r="H49" s="12">
        <f t="shared" si="1"/>
        <v>-17.760000000000002</v>
      </c>
    </row>
    <row r="50" spans="1:8" x14ac:dyDescent="0.25">
      <c r="A50" s="19" t="s">
        <v>84</v>
      </c>
      <c r="B50" s="12">
        <v>34.76</v>
      </c>
      <c r="C50" s="13">
        <v>44373</v>
      </c>
      <c r="D50" s="13">
        <v>44365</v>
      </c>
      <c r="E50" s="13"/>
      <c r="F50" s="13"/>
      <c r="G50" s="1">
        <f t="shared" si="0"/>
        <v>-8</v>
      </c>
      <c r="H50" s="12">
        <f t="shared" si="1"/>
        <v>-278.08</v>
      </c>
    </row>
    <row r="51" spans="1:8" x14ac:dyDescent="0.25">
      <c r="A51" s="19" t="s">
        <v>85</v>
      </c>
      <c r="B51" s="12">
        <v>97.05</v>
      </c>
      <c r="C51" s="13">
        <v>44373</v>
      </c>
      <c r="D51" s="13">
        <v>44365</v>
      </c>
      <c r="E51" s="13"/>
      <c r="F51" s="13"/>
      <c r="G51" s="1">
        <f t="shared" si="0"/>
        <v>-8</v>
      </c>
      <c r="H51" s="12">
        <f t="shared" si="1"/>
        <v>-776.4</v>
      </c>
    </row>
    <row r="52" spans="1:8" x14ac:dyDescent="0.25">
      <c r="A52" s="19" t="s">
        <v>86</v>
      </c>
      <c r="B52" s="12">
        <v>108.96</v>
      </c>
      <c r="C52" s="13">
        <v>44388</v>
      </c>
      <c r="D52" s="13">
        <v>44365</v>
      </c>
      <c r="E52" s="13"/>
      <c r="F52" s="13"/>
      <c r="G52" s="1">
        <f t="shared" si="0"/>
        <v>-23</v>
      </c>
      <c r="H52" s="12">
        <f t="shared" si="1"/>
        <v>-2506.08</v>
      </c>
    </row>
    <row r="53" spans="1:8" x14ac:dyDescent="0.25">
      <c r="A53" s="19" t="s">
        <v>87</v>
      </c>
      <c r="B53" s="12">
        <v>1270.49</v>
      </c>
      <c r="C53" s="13">
        <v>44388</v>
      </c>
      <c r="D53" s="13">
        <v>44365</v>
      </c>
      <c r="E53" s="13"/>
      <c r="F53" s="13"/>
      <c r="G53" s="1">
        <f t="shared" si="0"/>
        <v>-23</v>
      </c>
      <c r="H53" s="12">
        <f t="shared" si="1"/>
        <v>-29221.27</v>
      </c>
    </row>
    <row r="54" spans="1:8" x14ac:dyDescent="0.25">
      <c r="A54" s="19" t="s">
        <v>88</v>
      </c>
      <c r="B54" s="12">
        <v>4750</v>
      </c>
      <c r="C54" s="13">
        <v>44388</v>
      </c>
      <c r="D54" s="13">
        <v>44365</v>
      </c>
      <c r="E54" s="13"/>
      <c r="F54" s="13"/>
      <c r="G54" s="1">
        <f t="shared" si="0"/>
        <v>-23</v>
      </c>
      <c r="H54" s="12">
        <f t="shared" si="1"/>
        <v>-109250</v>
      </c>
    </row>
    <row r="55" spans="1:8" x14ac:dyDescent="0.25">
      <c r="A55" s="19" t="s">
        <v>89</v>
      </c>
      <c r="B55" s="12">
        <v>1746</v>
      </c>
      <c r="C55" s="13">
        <v>44388</v>
      </c>
      <c r="D55" s="13">
        <v>44365</v>
      </c>
      <c r="E55" s="13"/>
      <c r="F55" s="13"/>
      <c r="G55" s="1">
        <f t="shared" si="0"/>
        <v>-23</v>
      </c>
      <c r="H55" s="12">
        <f t="shared" si="1"/>
        <v>-40158</v>
      </c>
    </row>
    <row r="56" spans="1:8" x14ac:dyDescent="0.25">
      <c r="A56" s="19" t="s">
        <v>90</v>
      </c>
      <c r="B56" s="12">
        <v>118.13</v>
      </c>
      <c r="C56" s="13">
        <v>44377</v>
      </c>
      <c r="D56" s="13">
        <v>44365</v>
      </c>
      <c r="E56" s="13"/>
      <c r="F56" s="13"/>
      <c r="G56" s="1">
        <f t="shared" si="0"/>
        <v>-12</v>
      </c>
      <c r="H56" s="12">
        <f t="shared" si="1"/>
        <v>-1417.56</v>
      </c>
    </row>
    <row r="57" spans="1:8" x14ac:dyDescent="0.25">
      <c r="A57" s="19" t="s">
        <v>91</v>
      </c>
      <c r="B57" s="12">
        <v>250.83</v>
      </c>
      <c r="C57" s="13">
        <v>44377</v>
      </c>
      <c r="D57" s="13">
        <v>44365</v>
      </c>
      <c r="E57" s="13"/>
      <c r="F57" s="13"/>
      <c r="G57" s="1">
        <f t="shared" si="0"/>
        <v>-12</v>
      </c>
      <c r="H57" s="12">
        <f t="shared" si="1"/>
        <v>-3009.96</v>
      </c>
    </row>
    <row r="58" spans="1:8" x14ac:dyDescent="0.25">
      <c r="A58" s="19" t="s">
        <v>92</v>
      </c>
      <c r="B58" s="12">
        <v>441.23</v>
      </c>
      <c r="C58" s="13">
        <v>44373</v>
      </c>
      <c r="D58" s="13">
        <v>44365</v>
      </c>
      <c r="E58" s="13"/>
      <c r="F58" s="13"/>
      <c r="G58" s="1">
        <f t="shared" si="0"/>
        <v>-8</v>
      </c>
      <c r="H58" s="12">
        <f t="shared" si="1"/>
        <v>-3529.84</v>
      </c>
    </row>
    <row r="59" spans="1:8" x14ac:dyDescent="0.25">
      <c r="A59" s="19" t="s">
        <v>93</v>
      </c>
      <c r="B59" s="12">
        <v>228.26</v>
      </c>
      <c r="C59" s="13">
        <v>44378</v>
      </c>
      <c r="D59" s="13">
        <v>44365</v>
      </c>
      <c r="E59" s="13"/>
      <c r="F59" s="13"/>
      <c r="G59" s="1">
        <f t="shared" si="0"/>
        <v>-13</v>
      </c>
      <c r="H59" s="12">
        <f t="shared" si="1"/>
        <v>-2967.38</v>
      </c>
    </row>
    <row r="60" spans="1:8" x14ac:dyDescent="0.25">
      <c r="A60" s="19" t="s">
        <v>94</v>
      </c>
      <c r="B60" s="12">
        <v>401.09</v>
      </c>
      <c r="C60" s="13">
        <v>44373</v>
      </c>
      <c r="D60" s="13">
        <v>44365</v>
      </c>
      <c r="E60" s="13"/>
      <c r="F60" s="13"/>
      <c r="G60" s="1">
        <f t="shared" si="0"/>
        <v>-8</v>
      </c>
      <c r="H60" s="12">
        <f t="shared" si="1"/>
        <v>-3208.72</v>
      </c>
    </row>
    <row r="61" spans="1:8" x14ac:dyDescent="0.25">
      <c r="A61" s="19" t="s">
        <v>95</v>
      </c>
      <c r="B61" s="12">
        <v>154.62</v>
      </c>
      <c r="C61" s="13">
        <v>44373</v>
      </c>
      <c r="D61" s="13">
        <v>44365</v>
      </c>
      <c r="E61" s="13"/>
      <c r="F61" s="13"/>
      <c r="G61" s="1">
        <f t="shared" si="0"/>
        <v>-8</v>
      </c>
      <c r="H61" s="12">
        <f t="shared" si="1"/>
        <v>-1236.96</v>
      </c>
    </row>
    <row r="62" spans="1:8" x14ac:dyDescent="0.25">
      <c r="A62" s="19" t="s">
        <v>96</v>
      </c>
      <c r="B62" s="12">
        <v>313.68</v>
      </c>
      <c r="C62" s="13">
        <v>44373</v>
      </c>
      <c r="D62" s="13">
        <v>44365</v>
      </c>
      <c r="E62" s="13"/>
      <c r="F62" s="13"/>
      <c r="G62" s="1">
        <f t="shared" si="0"/>
        <v>-8</v>
      </c>
      <c r="H62" s="12">
        <f t="shared" si="1"/>
        <v>-2509.44</v>
      </c>
    </row>
    <row r="63" spans="1:8" x14ac:dyDescent="0.25">
      <c r="A63" s="19" t="s">
        <v>97</v>
      </c>
      <c r="B63" s="12">
        <v>701.48</v>
      </c>
      <c r="C63" s="13">
        <v>44373</v>
      </c>
      <c r="D63" s="13">
        <v>44365</v>
      </c>
      <c r="E63" s="13"/>
      <c r="F63" s="13"/>
      <c r="G63" s="1">
        <f t="shared" si="0"/>
        <v>-8</v>
      </c>
      <c r="H63" s="12">
        <f t="shared" si="1"/>
        <v>-5611.84</v>
      </c>
    </row>
    <row r="64" spans="1:8" x14ac:dyDescent="0.25">
      <c r="A64" s="19" t="s">
        <v>98</v>
      </c>
      <c r="B64" s="12">
        <v>426.88</v>
      </c>
      <c r="C64" s="13">
        <v>44373</v>
      </c>
      <c r="D64" s="13">
        <v>44365</v>
      </c>
      <c r="E64" s="13"/>
      <c r="F64" s="13"/>
      <c r="G64" s="1">
        <f t="shared" si="0"/>
        <v>-8</v>
      </c>
      <c r="H64" s="12">
        <f t="shared" si="1"/>
        <v>-3415.04</v>
      </c>
    </row>
    <row r="65" spans="1:8" x14ac:dyDescent="0.25">
      <c r="A65" s="19" t="s">
        <v>99</v>
      </c>
      <c r="B65" s="12">
        <v>95.7</v>
      </c>
      <c r="C65" s="13">
        <v>44373</v>
      </c>
      <c r="D65" s="13">
        <v>44365</v>
      </c>
      <c r="E65" s="13"/>
      <c r="F65" s="13"/>
      <c r="G65" s="1">
        <f t="shared" si="0"/>
        <v>-8</v>
      </c>
      <c r="H65" s="12">
        <f t="shared" si="1"/>
        <v>-765.6</v>
      </c>
    </row>
    <row r="66" spans="1:8" x14ac:dyDescent="0.25">
      <c r="A66" s="19" t="s">
        <v>100</v>
      </c>
      <c r="B66" s="12">
        <v>240.65</v>
      </c>
      <c r="C66" s="13">
        <v>44373</v>
      </c>
      <c r="D66" s="13">
        <v>44365</v>
      </c>
      <c r="E66" s="13"/>
      <c r="F66" s="13"/>
      <c r="G66" s="1">
        <f t="shared" si="0"/>
        <v>-8</v>
      </c>
      <c r="H66" s="12">
        <f t="shared" si="1"/>
        <v>-1925.2</v>
      </c>
    </row>
    <row r="67" spans="1:8" x14ac:dyDescent="0.25">
      <c r="A67" s="19" t="s">
        <v>101</v>
      </c>
      <c r="B67" s="12">
        <v>53</v>
      </c>
      <c r="C67" s="13">
        <v>44401</v>
      </c>
      <c r="D67" s="13">
        <v>44372</v>
      </c>
      <c r="E67" s="13"/>
      <c r="F67" s="13"/>
      <c r="G67" s="1">
        <f t="shared" si="0"/>
        <v>-29</v>
      </c>
      <c r="H67" s="12">
        <f t="shared" si="1"/>
        <v>-1537</v>
      </c>
    </row>
    <row r="68" spans="1:8" x14ac:dyDescent="0.25">
      <c r="A68" s="19" t="s">
        <v>102</v>
      </c>
      <c r="B68" s="12">
        <v>1660</v>
      </c>
      <c r="C68" s="13">
        <v>44401</v>
      </c>
      <c r="D68" s="13">
        <v>44372</v>
      </c>
      <c r="E68" s="13"/>
      <c r="F68" s="13"/>
      <c r="G68" s="1">
        <f t="shared" si="0"/>
        <v>-29</v>
      </c>
      <c r="H68" s="12">
        <f t="shared" si="1"/>
        <v>-48140</v>
      </c>
    </row>
    <row r="69" spans="1:8" x14ac:dyDescent="0.25">
      <c r="A69" s="19" t="s">
        <v>103</v>
      </c>
      <c r="B69" s="12">
        <v>3001</v>
      </c>
      <c r="C69" s="13">
        <v>44401</v>
      </c>
      <c r="D69" s="13">
        <v>44372</v>
      </c>
      <c r="E69" s="13"/>
      <c r="F69" s="13"/>
      <c r="G69" s="1">
        <f t="shared" ref="G69:G132" si="2">D69-C69-(F69-E69)</f>
        <v>-29</v>
      </c>
      <c r="H69" s="12">
        <f t="shared" ref="H69:H132" si="3">B69*G69</f>
        <v>-87029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21048.889999999996</v>
      </c>
      <c r="C1">
        <f>COUNTA(A4:A203)</f>
        <v>30</v>
      </c>
      <c r="G1" s="16">
        <f>IF(B1&lt;&gt;0,H1/B1,0)</f>
        <v>-2.3555812206724451</v>
      </c>
      <c r="H1" s="15">
        <f>SUM(H4:H195)</f>
        <v>-49582.37000000001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104</v>
      </c>
      <c r="B4" s="12">
        <v>870</v>
      </c>
      <c r="C4" s="13">
        <v>44415</v>
      </c>
      <c r="D4" s="13">
        <v>44400</v>
      </c>
      <c r="E4" s="13"/>
      <c r="F4" s="13"/>
      <c r="G4" s="1">
        <f>D4-C4-(F4-E4)</f>
        <v>-15</v>
      </c>
      <c r="H4" s="12">
        <f>B4*G4</f>
        <v>-13050</v>
      </c>
    </row>
    <row r="5" spans="1:8" x14ac:dyDescent="0.25">
      <c r="A5" s="19" t="s">
        <v>105</v>
      </c>
      <c r="B5" s="12">
        <v>19.670000000000002</v>
      </c>
      <c r="C5" s="13">
        <v>44469</v>
      </c>
      <c r="D5" s="13">
        <v>44439</v>
      </c>
      <c r="E5" s="13"/>
      <c r="F5" s="13"/>
      <c r="G5" s="1">
        <f t="shared" ref="G5:G68" si="0">D5-C5-(F5-E5)</f>
        <v>-30</v>
      </c>
      <c r="H5" s="12">
        <f t="shared" ref="H5:H68" si="1">B5*G5</f>
        <v>-590.1</v>
      </c>
    </row>
    <row r="6" spans="1:8" x14ac:dyDescent="0.25">
      <c r="A6" s="19" t="s">
        <v>106</v>
      </c>
      <c r="B6" s="12">
        <v>36.29</v>
      </c>
      <c r="C6" s="13">
        <v>44436</v>
      </c>
      <c r="D6" s="13">
        <v>44439</v>
      </c>
      <c r="E6" s="13"/>
      <c r="F6" s="13"/>
      <c r="G6" s="1">
        <f t="shared" si="0"/>
        <v>3</v>
      </c>
      <c r="H6" s="12">
        <f t="shared" si="1"/>
        <v>108.87</v>
      </c>
    </row>
    <row r="7" spans="1:8" x14ac:dyDescent="0.25">
      <c r="A7" s="19" t="s">
        <v>107</v>
      </c>
      <c r="B7" s="12">
        <v>2.2400000000000002</v>
      </c>
      <c r="C7" s="13">
        <v>44468</v>
      </c>
      <c r="D7" s="13">
        <v>44439</v>
      </c>
      <c r="E7" s="13"/>
      <c r="F7" s="13"/>
      <c r="G7" s="1">
        <f t="shared" si="0"/>
        <v>-29</v>
      </c>
      <c r="H7" s="12">
        <f t="shared" si="1"/>
        <v>-64.960000000000008</v>
      </c>
    </row>
    <row r="8" spans="1:8" x14ac:dyDescent="0.25">
      <c r="A8" s="19" t="s">
        <v>108</v>
      </c>
      <c r="B8" s="12">
        <v>44.35</v>
      </c>
      <c r="C8" s="13">
        <v>44415</v>
      </c>
      <c r="D8" s="13">
        <v>44439</v>
      </c>
      <c r="E8" s="13"/>
      <c r="F8" s="13"/>
      <c r="G8" s="1">
        <f t="shared" si="0"/>
        <v>24</v>
      </c>
      <c r="H8" s="12">
        <f t="shared" si="1"/>
        <v>1064.4000000000001</v>
      </c>
    </row>
    <row r="9" spans="1:8" x14ac:dyDescent="0.25">
      <c r="A9" s="19" t="s">
        <v>109</v>
      </c>
      <c r="B9" s="12">
        <v>17.13</v>
      </c>
      <c r="C9" s="13">
        <v>44415</v>
      </c>
      <c r="D9" s="13">
        <v>44439</v>
      </c>
      <c r="E9" s="13"/>
      <c r="F9" s="13"/>
      <c r="G9" s="1">
        <f t="shared" si="0"/>
        <v>24</v>
      </c>
      <c r="H9" s="12">
        <f t="shared" si="1"/>
        <v>411.12</v>
      </c>
    </row>
    <row r="10" spans="1:8" x14ac:dyDescent="0.25">
      <c r="A10" s="19" t="s">
        <v>110</v>
      </c>
      <c r="B10" s="12">
        <v>3060</v>
      </c>
      <c r="C10" s="13">
        <v>44463</v>
      </c>
      <c r="D10" s="13">
        <v>44439</v>
      </c>
      <c r="E10" s="13"/>
      <c r="F10" s="13"/>
      <c r="G10" s="1">
        <f t="shared" si="0"/>
        <v>-24</v>
      </c>
      <c r="H10" s="12">
        <f t="shared" si="1"/>
        <v>-73440</v>
      </c>
    </row>
    <row r="11" spans="1:8" x14ac:dyDescent="0.25">
      <c r="A11" s="19" t="s">
        <v>111</v>
      </c>
      <c r="B11" s="12">
        <v>153</v>
      </c>
      <c r="C11" s="13">
        <v>44415</v>
      </c>
      <c r="D11" s="13">
        <v>44439</v>
      </c>
      <c r="E11" s="13"/>
      <c r="F11" s="13"/>
      <c r="G11" s="1">
        <f t="shared" si="0"/>
        <v>24</v>
      </c>
      <c r="H11" s="12">
        <f t="shared" si="1"/>
        <v>3672</v>
      </c>
    </row>
    <row r="12" spans="1:8" x14ac:dyDescent="0.25">
      <c r="A12" s="19" t="s">
        <v>112</v>
      </c>
      <c r="B12" s="12">
        <v>79</v>
      </c>
      <c r="C12" s="13">
        <v>44415</v>
      </c>
      <c r="D12" s="13">
        <v>44439</v>
      </c>
      <c r="E12" s="13"/>
      <c r="F12" s="13"/>
      <c r="G12" s="1">
        <f t="shared" si="0"/>
        <v>24</v>
      </c>
      <c r="H12" s="12">
        <f t="shared" si="1"/>
        <v>1896</v>
      </c>
    </row>
    <row r="13" spans="1:8" x14ac:dyDescent="0.25">
      <c r="A13" s="19" t="s">
        <v>113</v>
      </c>
      <c r="B13" s="12">
        <v>118.13</v>
      </c>
      <c r="C13" s="13">
        <v>44463</v>
      </c>
      <c r="D13" s="13">
        <v>44439</v>
      </c>
      <c r="E13" s="13"/>
      <c r="F13" s="13"/>
      <c r="G13" s="1">
        <f t="shared" si="0"/>
        <v>-24</v>
      </c>
      <c r="H13" s="12">
        <f t="shared" si="1"/>
        <v>-2835.12</v>
      </c>
    </row>
    <row r="14" spans="1:8" x14ac:dyDescent="0.25">
      <c r="A14" s="19" t="s">
        <v>114</v>
      </c>
      <c r="B14" s="12">
        <v>221.65</v>
      </c>
      <c r="C14" s="13">
        <v>44436</v>
      </c>
      <c r="D14" s="13">
        <v>44439</v>
      </c>
      <c r="E14" s="13"/>
      <c r="F14" s="13"/>
      <c r="G14" s="1">
        <f t="shared" si="0"/>
        <v>3</v>
      </c>
      <c r="H14" s="12">
        <f t="shared" si="1"/>
        <v>664.95</v>
      </c>
    </row>
    <row r="15" spans="1:8" x14ac:dyDescent="0.25">
      <c r="A15" s="19" t="s">
        <v>115</v>
      </c>
      <c r="B15" s="12">
        <v>250.83</v>
      </c>
      <c r="C15" s="13">
        <v>44464</v>
      </c>
      <c r="D15" s="13">
        <v>44439</v>
      </c>
      <c r="E15" s="13"/>
      <c r="F15" s="13"/>
      <c r="G15" s="1">
        <f t="shared" si="0"/>
        <v>-25</v>
      </c>
      <c r="H15" s="12">
        <f t="shared" si="1"/>
        <v>-6270.75</v>
      </c>
    </row>
    <row r="16" spans="1:8" x14ac:dyDescent="0.25">
      <c r="A16" s="19" t="s">
        <v>116</v>
      </c>
      <c r="B16" s="12">
        <v>826.5</v>
      </c>
      <c r="C16" s="13">
        <v>44463</v>
      </c>
      <c r="D16" s="13">
        <v>44439</v>
      </c>
      <c r="E16" s="13"/>
      <c r="F16" s="13"/>
      <c r="G16" s="1">
        <f t="shared" si="0"/>
        <v>-24</v>
      </c>
      <c r="H16" s="12">
        <f t="shared" si="1"/>
        <v>-19836</v>
      </c>
    </row>
    <row r="17" spans="1:8" x14ac:dyDescent="0.25">
      <c r="A17" s="19" t="s">
        <v>117</v>
      </c>
      <c r="B17" s="12">
        <v>1249</v>
      </c>
      <c r="C17" s="13">
        <v>44463</v>
      </c>
      <c r="D17" s="13">
        <v>44439</v>
      </c>
      <c r="E17" s="13"/>
      <c r="F17" s="13"/>
      <c r="G17" s="1">
        <f t="shared" si="0"/>
        <v>-24</v>
      </c>
      <c r="H17" s="12">
        <f t="shared" si="1"/>
        <v>-29976</v>
      </c>
    </row>
    <row r="18" spans="1:8" x14ac:dyDescent="0.25">
      <c r="A18" s="19" t="s">
        <v>118</v>
      </c>
      <c r="B18" s="12">
        <v>1417.44</v>
      </c>
      <c r="C18" s="13">
        <v>44463</v>
      </c>
      <c r="D18" s="13">
        <v>44439</v>
      </c>
      <c r="E18" s="13"/>
      <c r="F18" s="13"/>
      <c r="G18" s="1">
        <f t="shared" si="0"/>
        <v>-24</v>
      </c>
      <c r="H18" s="12">
        <f t="shared" si="1"/>
        <v>-34018.559999999998</v>
      </c>
    </row>
    <row r="19" spans="1:8" x14ac:dyDescent="0.25">
      <c r="A19" s="19" t="s">
        <v>119</v>
      </c>
      <c r="B19" s="12">
        <v>1041.6500000000001</v>
      </c>
      <c r="C19" s="13">
        <v>44463</v>
      </c>
      <c r="D19" s="13">
        <v>44439</v>
      </c>
      <c r="E19" s="13"/>
      <c r="F19" s="13"/>
      <c r="G19" s="1">
        <f t="shared" si="0"/>
        <v>-24</v>
      </c>
      <c r="H19" s="12">
        <f t="shared" si="1"/>
        <v>-24999.600000000002</v>
      </c>
    </row>
    <row r="20" spans="1:8" x14ac:dyDescent="0.25">
      <c r="A20" s="19" t="s">
        <v>120</v>
      </c>
      <c r="B20" s="12">
        <v>1372.95</v>
      </c>
      <c r="C20" s="13">
        <v>44394</v>
      </c>
      <c r="D20" s="13">
        <v>44439</v>
      </c>
      <c r="E20" s="13"/>
      <c r="F20" s="13"/>
      <c r="G20" s="1">
        <f t="shared" si="0"/>
        <v>45</v>
      </c>
      <c r="H20" s="12">
        <f t="shared" si="1"/>
        <v>61782.75</v>
      </c>
    </row>
    <row r="21" spans="1:8" x14ac:dyDescent="0.25">
      <c r="A21" s="19" t="s">
        <v>121</v>
      </c>
      <c r="B21" s="12">
        <v>6385.86</v>
      </c>
      <c r="C21" s="13">
        <v>44436</v>
      </c>
      <c r="D21" s="13">
        <v>44461</v>
      </c>
      <c r="E21" s="13"/>
      <c r="F21" s="13"/>
      <c r="G21" s="1">
        <f t="shared" si="0"/>
        <v>25</v>
      </c>
      <c r="H21" s="12">
        <f t="shared" si="1"/>
        <v>159646.5</v>
      </c>
    </row>
    <row r="22" spans="1:8" x14ac:dyDescent="0.25">
      <c r="A22" s="19" t="s">
        <v>122</v>
      </c>
      <c r="B22" s="12">
        <v>212.62</v>
      </c>
      <c r="C22" s="13">
        <v>44464</v>
      </c>
      <c r="D22" s="13">
        <v>44461</v>
      </c>
      <c r="E22" s="13"/>
      <c r="F22" s="13"/>
      <c r="G22" s="1">
        <f t="shared" si="0"/>
        <v>-3</v>
      </c>
      <c r="H22" s="12">
        <f t="shared" si="1"/>
        <v>-637.86</v>
      </c>
    </row>
    <row r="23" spans="1:8" x14ac:dyDescent="0.25">
      <c r="A23" s="19" t="s">
        <v>123</v>
      </c>
      <c r="B23" s="12">
        <v>284.93</v>
      </c>
      <c r="C23" s="13">
        <v>44373</v>
      </c>
      <c r="D23" s="13">
        <v>44461</v>
      </c>
      <c r="E23" s="13"/>
      <c r="F23" s="13"/>
      <c r="G23" s="1">
        <f t="shared" si="0"/>
        <v>88</v>
      </c>
      <c r="H23" s="12">
        <f t="shared" si="1"/>
        <v>25073.84</v>
      </c>
    </row>
    <row r="24" spans="1:8" x14ac:dyDescent="0.25">
      <c r="A24" s="19" t="s">
        <v>124</v>
      </c>
      <c r="B24" s="12">
        <v>88.23</v>
      </c>
      <c r="C24" s="13">
        <v>44490</v>
      </c>
      <c r="D24" s="13">
        <v>44461</v>
      </c>
      <c r="E24" s="13"/>
      <c r="F24" s="13"/>
      <c r="G24" s="1">
        <f t="shared" si="0"/>
        <v>-29</v>
      </c>
      <c r="H24" s="12">
        <f t="shared" si="1"/>
        <v>-2558.67</v>
      </c>
    </row>
    <row r="25" spans="1:8" x14ac:dyDescent="0.25">
      <c r="A25" s="19" t="s">
        <v>125</v>
      </c>
      <c r="B25" s="12">
        <v>30.53</v>
      </c>
      <c r="C25" s="13">
        <v>44490</v>
      </c>
      <c r="D25" s="13">
        <v>44461</v>
      </c>
      <c r="E25" s="13"/>
      <c r="F25" s="13"/>
      <c r="G25" s="1">
        <f t="shared" si="0"/>
        <v>-29</v>
      </c>
      <c r="H25" s="12">
        <f t="shared" si="1"/>
        <v>-885.37</v>
      </c>
    </row>
    <row r="26" spans="1:8" x14ac:dyDescent="0.25">
      <c r="A26" s="19" t="s">
        <v>126</v>
      </c>
      <c r="B26" s="12">
        <v>339.35</v>
      </c>
      <c r="C26" s="13">
        <v>44490</v>
      </c>
      <c r="D26" s="13">
        <v>44461</v>
      </c>
      <c r="E26" s="13"/>
      <c r="F26" s="13"/>
      <c r="G26" s="1">
        <f t="shared" si="0"/>
        <v>-29</v>
      </c>
      <c r="H26" s="12">
        <f t="shared" si="1"/>
        <v>-9841.1500000000015</v>
      </c>
    </row>
    <row r="27" spans="1:8" x14ac:dyDescent="0.25">
      <c r="A27" s="19" t="s">
        <v>127</v>
      </c>
      <c r="B27" s="12">
        <v>31.34</v>
      </c>
      <c r="C27" s="13">
        <v>44490</v>
      </c>
      <c r="D27" s="13">
        <v>44461</v>
      </c>
      <c r="E27" s="13"/>
      <c r="F27" s="13"/>
      <c r="G27" s="1">
        <f t="shared" si="0"/>
        <v>-29</v>
      </c>
      <c r="H27" s="12">
        <f t="shared" si="1"/>
        <v>-908.86</v>
      </c>
    </row>
    <row r="28" spans="1:8" x14ac:dyDescent="0.25">
      <c r="A28" s="19" t="s">
        <v>128</v>
      </c>
      <c r="B28" s="12">
        <v>213</v>
      </c>
      <c r="C28" s="13">
        <v>44490</v>
      </c>
      <c r="D28" s="13">
        <v>44461</v>
      </c>
      <c r="E28" s="13"/>
      <c r="F28" s="13"/>
      <c r="G28" s="1">
        <f t="shared" si="0"/>
        <v>-29</v>
      </c>
      <c r="H28" s="12">
        <f t="shared" si="1"/>
        <v>-6177</v>
      </c>
    </row>
    <row r="29" spans="1:8" x14ac:dyDescent="0.25">
      <c r="A29" s="19" t="s">
        <v>129</v>
      </c>
      <c r="B29" s="12">
        <v>31.2</v>
      </c>
      <c r="C29" s="13">
        <v>44490</v>
      </c>
      <c r="D29" s="13">
        <v>44461</v>
      </c>
      <c r="E29" s="13"/>
      <c r="F29" s="13"/>
      <c r="G29" s="1">
        <f t="shared" si="0"/>
        <v>-29</v>
      </c>
      <c r="H29" s="12">
        <f t="shared" si="1"/>
        <v>-904.8</v>
      </c>
    </row>
    <row r="30" spans="1:8" x14ac:dyDescent="0.25">
      <c r="A30" s="19" t="s">
        <v>130</v>
      </c>
      <c r="B30" s="12">
        <v>720</v>
      </c>
      <c r="C30" s="13">
        <v>44490</v>
      </c>
      <c r="D30" s="13">
        <v>44461</v>
      </c>
      <c r="E30" s="13"/>
      <c r="F30" s="13"/>
      <c r="G30" s="1">
        <f t="shared" si="0"/>
        <v>-29</v>
      </c>
      <c r="H30" s="12">
        <f t="shared" si="1"/>
        <v>-20880</v>
      </c>
    </row>
    <row r="31" spans="1:8" x14ac:dyDescent="0.25">
      <c r="A31" s="19" t="s">
        <v>131</v>
      </c>
      <c r="B31" s="12">
        <v>1352</v>
      </c>
      <c r="C31" s="13">
        <v>44490</v>
      </c>
      <c r="D31" s="13">
        <v>44461</v>
      </c>
      <c r="E31" s="13"/>
      <c r="F31" s="13"/>
      <c r="G31" s="1">
        <f t="shared" si="0"/>
        <v>-29</v>
      </c>
      <c r="H31" s="12">
        <f t="shared" si="1"/>
        <v>-39208</v>
      </c>
    </row>
    <row r="32" spans="1:8" x14ac:dyDescent="0.25">
      <c r="A32" s="19" t="s">
        <v>132</v>
      </c>
      <c r="B32" s="12">
        <v>490</v>
      </c>
      <c r="C32" s="13">
        <v>44490</v>
      </c>
      <c r="D32" s="13">
        <v>44461</v>
      </c>
      <c r="E32" s="13"/>
      <c r="F32" s="13"/>
      <c r="G32" s="1">
        <f t="shared" si="0"/>
        <v>-29</v>
      </c>
      <c r="H32" s="12">
        <f t="shared" si="1"/>
        <v>-14210</v>
      </c>
    </row>
    <row r="33" spans="1:8" x14ac:dyDescent="0.25">
      <c r="A33" s="19" t="s">
        <v>133</v>
      </c>
      <c r="B33" s="12">
        <v>90</v>
      </c>
      <c r="C33" s="13">
        <v>44490</v>
      </c>
      <c r="D33" s="13">
        <v>44461</v>
      </c>
      <c r="E33" s="13"/>
      <c r="F33" s="13"/>
      <c r="G33" s="1">
        <f t="shared" si="0"/>
        <v>-29</v>
      </c>
      <c r="H33" s="12">
        <f t="shared" si="1"/>
        <v>-2610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tabSelected="1" workbookViewId="0">
      <selection activeCell="L3" sqref="L3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5" width="15.42578125" customWidth="1"/>
    <col min="6" max="6" width="2.285156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24457.500000000004</v>
      </c>
      <c r="C1">
        <f>COUNTA(A4:A203)</f>
        <v>24</v>
      </c>
      <c r="G1" s="16">
        <f>IF(B1&lt;&gt;0,H1/B1,0)</f>
        <v>-24.682548502504343</v>
      </c>
      <c r="H1" s="15">
        <f>SUM(H4:H195)</f>
        <v>-603673.43000000005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134</v>
      </c>
      <c r="B4" s="12">
        <v>14499.99</v>
      </c>
      <c r="C4" s="13">
        <v>44503</v>
      </c>
      <c r="D4" s="13">
        <v>44476</v>
      </c>
      <c r="E4" s="13"/>
      <c r="F4" s="13"/>
      <c r="G4" s="1">
        <f>D4-C4-(F4-E4)</f>
        <v>-27</v>
      </c>
      <c r="H4" s="12">
        <f>B4*G4</f>
        <v>-391499.73</v>
      </c>
    </row>
    <row r="5" spans="1:8" x14ac:dyDescent="0.25">
      <c r="A5" s="19" t="s">
        <v>135</v>
      </c>
      <c r="B5" s="12">
        <v>53</v>
      </c>
      <c r="C5" s="13">
        <v>44503</v>
      </c>
      <c r="D5" s="13">
        <v>44476</v>
      </c>
      <c r="E5" s="13"/>
      <c r="F5" s="13"/>
      <c r="G5" s="1">
        <f t="shared" ref="G5:G68" si="0">D5-C5-(F5-E5)</f>
        <v>-27</v>
      </c>
      <c r="H5" s="12">
        <f t="shared" ref="H5:H68" si="1">B5*G5</f>
        <v>-1431</v>
      </c>
    </row>
    <row r="6" spans="1:8" x14ac:dyDescent="0.25">
      <c r="A6" s="19" t="s">
        <v>136</v>
      </c>
      <c r="B6" s="12">
        <v>18.5</v>
      </c>
      <c r="C6" s="13">
        <v>44503</v>
      </c>
      <c r="D6" s="13">
        <v>44476</v>
      </c>
      <c r="E6" s="13"/>
      <c r="F6" s="13"/>
      <c r="G6" s="1">
        <f t="shared" si="0"/>
        <v>-27</v>
      </c>
      <c r="H6" s="12">
        <f t="shared" si="1"/>
        <v>-499.5</v>
      </c>
    </row>
    <row r="7" spans="1:8" x14ac:dyDescent="0.25">
      <c r="A7" s="19" t="s">
        <v>137</v>
      </c>
      <c r="B7" s="12">
        <v>79</v>
      </c>
      <c r="C7" s="13">
        <v>44503</v>
      </c>
      <c r="D7" s="13">
        <v>44476</v>
      </c>
      <c r="E7" s="13"/>
      <c r="F7" s="13"/>
      <c r="G7" s="1">
        <f t="shared" si="0"/>
        <v>-27</v>
      </c>
      <c r="H7" s="12">
        <f t="shared" si="1"/>
        <v>-2133</v>
      </c>
    </row>
    <row r="8" spans="1:8" x14ac:dyDescent="0.25">
      <c r="A8" s="19" t="s">
        <v>138</v>
      </c>
      <c r="B8" s="12">
        <v>153</v>
      </c>
      <c r="C8" s="13">
        <v>44503</v>
      </c>
      <c r="D8" s="13">
        <v>44476</v>
      </c>
      <c r="E8" s="13"/>
      <c r="F8" s="13"/>
      <c r="G8" s="1">
        <f t="shared" si="0"/>
        <v>-27</v>
      </c>
      <c r="H8" s="12">
        <f t="shared" si="1"/>
        <v>-4131</v>
      </c>
    </row>
    <row r="9" spans="1:8" x14ac:dyDescent="0.25">
      <c r="A9" s="19" t="s">
        <v>139</v>
      </c>
      <c r="B9" s="12">
        <v>850</v>
      </c>
      <c r="C9" s="13">
        <v>44534</v>
      </c>
      <c r="D9" s="13">
        <v>44505</v>
      </c>
      <c r="E9" s="13"/>
      <c r="F9" s="13"/>
      <c r="G9" s="1">
        <f t="shared" si="0"/>
        <v>-29</v>
      </c>
      <c r="H9" s="12">
        <f t="shared" si="1"/>
        <v>-24650</v>
      </c>
    </row>
    <row r="10" spans="1:8" x14ac:dyDescent="0.25">
      <c r="A10" s="19" t="s">
        <v>140</v>
      </c>
      <c r="B10" s="12">
        <v>165</v>
      </c>
      <c r="C10" s="13">
        <v>44534</v>
      </c>
      <c r="D10" s="13">
        <v>44505</v>
      </c>
      <c r="E10" s="13"/>
      <c r="F10" s="13"/>
      <c r="G10" s="1">
        <f t="shared" si="0"/>
        <v>-29</v>
      </c>
      <c r="H10" s="12">
        <f t="shared" si="1"/>
        <v>-4785</v>
      </c>
    </row>
    <row r="11" spans="1:8" x14ac:dyDescent="0.25">
      <c r="A11" s="19" t="s">
        <v>141</v>
      </c>
      <c r="B11" s="12">
        <v>210</v>
      </c>
      <c r="C11" s="13">
        <v>44534</v>
      </c>
      <c r="D11" s="13">
        <v>44505</v>
      </c>
      <c r="E11" s="13"/>
      <c r="F11" s="13"/>
      <c r="G11" s="1">
        <f t="shared" si="0"/>
        <v>-29</v>
      </c>
      <c r="H11" s="12">
        <f t="shared" si="1"/>
        <v>-6090</v>
      </c>
    </row>
    <row r="12" spans="1:8" x14ac:dyDescent="0.25">
      <c r="A12" s="19" t="s">
        <v>142</v>
      </c>
      <c r="B12" s="12">
        <v>1870</v>
      </c>
      <c r="C12" s="13">
        <v>44521</v>
      </c>
      <c r="D12" s="13">
        <v>44505</v>
      </c>
      <c r="E12" s="13"/>
      <c r="F12" s="13"/>
      <c r="G12" s="1">
        <f t="shared" si="0"/>
        <v>-16</v>
      </c>
      <c r="H12" s="12">
        <f t="shared" si="1"/>
        <v>-29920</v>
      </c>
    </row>
    <row r="13" spans="1:8" x14ac:dyDescent="0.25">
      <c r="A13" s="19" t="s">
        <v>143</v>
      </c>
      <c r="B13" s="12">
        <v>100</v>
      </c>
      <c r="C13" s="13">
        <v>44521</v>
      </c>
      <c r="D13" s="13">
        <v>44505</v>
      </c>
      <c r="E13" s="13"/>
      <c r="F13" s="13"/>
      <c r="G13" s="1">
        <f t="shared" si="0"/>
        <v>-16</v>
      </c>
      <c r="H13" s="12">
        <f t="shared" si="1"/>
        <v>-1600</v>
      </c>
    </row>
    <row r="14" spans="1:8" x14ac:dyDescent="0.25">
      <c r="A14" s="19" t="s">
        <v>144</v>
      </c>
      <c r="B14" s="12">
        <v>56.97</v>
      </c>
      <c r="C14" s="13">
        <v>44521</v>
      </c>
      <c r="D14" s="13">
        <v>44505</v>
      </c>
      <c r="E14" s="13"/>
      <c r="F14" s="13"/>
      <c r="G14" s="1">
        <f t="shared" si="0"/>
        <v>-16</v>
      </c>
      <c r="H14" s="12">
        <f t="shared" si="1"/>
        <v>-911.52</v>
      </c>
    </row>
    <row r="15" spans="1:8" x14ac:dyDescent="0.25">
      <c r="A15" s="19" t="s">
        <v>145</v>
      </c>
      <c r="B15" s="12">
        <v>221.65</v>
      </c>
      <c r="C15" s="13">
        <v>44521</v>
      </c>
      <c r="D15" s="13">
        <v>44505</v>
      </c>
      <c r="E15" s="13"/>
      <c r="F15" s="13"/>
      <c r="G15" s="1">
        <f t="shared" si="0"/>
        <v>-16</v>
      </c>
      <c r="H15" s="12">
        <f t="shared" si="1"/>
        <v>-3546.4</v>
      </c>
    </row>
    <row r="16" spans="1:8" x14ac:dyDescent="0.25">
      <c r="A16" s="19" t="s">
        <v>146</v>
      </c>
      <c r="B16" s="12">
        <v>1220.18</v>
      </c>
      <c r="C16" s="13">
        <v>44542</v>
      </c>
      <c r="D16" s="13">
        <v>44524</v>
      </c>
      <c r="E16" s="13"/>
      <c r="F16" s="13"/>
      <c r="G16" s="1">
        <f t="shared" si="0"/>
        <v>-18</v>
      </c>
      <c r="H16" s="12">
        <f t="shared" si="1"/>
        <v>-21963.24</v>
      </c>
    </row>
    <row r="17" spans="1:8" x14ac:dyDescent="0.25">
      <c r="A17" s="19" t="s">
        <v>147</v>
      </c>
      <c r="B17" s="12">
        <v>234</v>
      </c>
      <c r="C17" s="13">
        <v>44553</v>
      </c>
      <c r="D17" s="13">
        <v>44524</v>
      </c>
      <c r="E17" s="13"/>
      <c r="F17" s="13"/>
      <c r="G17" s="1">
        <f t="shared" si="0"/>
        <v>-29</v>
      </c>
      <c r="H17" s="12">
        <f t="shared" si="1"/>
        <v>-6786</v>
      </c>
    </row>
    <row r="18" spans="1:8" x14ac:dyDescent="0.25">
      <c r="A18" s="19" t="s">
        <v>148</v>
      </c>
      <c r="B18" s="12">
        <v>246.39</v>
      </c>
      <c r="C18" s="13">
        <v>44554</v>
      </c>
      <c r="D18" s="13">
        <v>44524</v>
      </c>
      <c r="E18" s="13"/>
      <c r="F18" s="13"/>
      <c r="G18" s="1">
        <f t="shared" si="0"/>
        <v>-30</v>
      </c>
      <c r="H18" s="12">
        <f t="shared" si="1"/>
        <v>-7391.7</v>
      </c>
    </row>
    <row r="19" spans="1:8" x14ac:dyDescent="0.25">
      <c r="A19" s="19" t="s">
        <v>149</v>
      </c>
      <c r="B19" s="12">
        <v>118.13</v>
      </c>
      <c r="C19" s="13">
        <v>44553</v>
      </c>
      <c r="D19" s="13">
        <v>44524</v>
      </c>
      <c r="E19" s="13"/>
      <c r="F19" s="13"/>
      <c r="G19" s="1">
        <f t="shared" si="0"/>
        <v>-29</v>
      </c>
      <c r="H19" s="12">
        <f t="shared" si="1"/>
        <v>-3425.77</v>
      </c>
    </row>
    <row r="20" spans="1:8" x14ac:dyDescent="0.25">
      <c r="A20" s="19" t="s">
        <v>150</v>
      </c>
      <c r="B20" s="12">
        <v>250.83</v>
      </c>
      <c r="C20" s="13">
        <v>44553</v>
      </c>
      <c r="D20" s="13">
        <v>44524</v>
      </c>
      <c r="E20" s="13"/>
      <c r="F20" s="13"/>
      <c r="G20" s="1">
        <f t="shared" si="0"/>
        <v>-29</v>
      </c>
      <c r="H20" s="12">
        <f t="shared" si="1"/>
        <v>-7274.0700000000006</v>
      </c>
    </row>
    <row r="21" spans="1:8" x14ac:dyDescent="0.25">
      <c r="A21" s="19" t="s">
        <v>151</v>
      </c>
      <c r="B21" s="12">
        <v>739.24</v>
      </c>
      <c r="C21" s="13">
        <v>44570</v>
      </c>
      <c r="D21" s="13">
        <v>44545</v>
      </c>
      <c r="E21" s="13"/>
      <c r="F21" s="13"/>
      <c r="G21" s="1">
        <f t="shared" si="0"/>
        <v>-25</v>
      </c>
      <c r="H21" s="12">
        <f t="shared" si="1"/>
        <v>-18481</v>
      </c>
    </row>
    <row r="22" spans="1:8" x14ac:dyDescent="0.25">
      <c r="A22" s="19" t="s">
        <v>152</v>
      </c>
      <c r="B22" s="12">
        <v>64.62</v>
      </c>
      <c r="C22" s="13">
        <v>44570</v>
      </c>
      <c r="D22" s="13">
        <v>44545</v>
      </c>
      <c r="E22" s="13"/>
      <c r="F22" s="13"/>
      <c r="G22" s="1">
        <f t="shared" si="0"/>
        <v>-25</v>
      </c>
      <c r="H22" s="12">
        <f t="shared" si="1"/>
        <v>-1615.5</v>
      </c>
    </row>
    <row r="23" spans="1:8" x14ac:dyDescent="0.25">
      <c r="A23" s="19" t="s">
        <v>153</v>
      </c>
      <c r="B23" s="12">
        <v>805</v>
      </c>
      <c r="C23" s="13">
        <v>44570</v>
      </c>
      <c r="D23" s="13">
        <v>44545</v>
      </c>
      <c r="E23" s="13"/>
      <c r="F23" s="13"/>
      <c r="G23" s="1">
        <f t="shared" si="0"/>
        <v>-25</v>
      </c>
      <c r="H23" s="12">
        <f t="shared" si="1"/>
        <v>-20125</v>
      </c>
    </row>
    <row r="24" spans="1:8" x14ac:dyDescent="0.25">
      <c r="A24" s="19" t="s">
        <v>154</v>
      </c>
      <c r="B24" s="12">
        <v>369</v>
      </c>
      <c r="C24" s="13">
        <v>44512</v>
      </c>
      <c r="D24" s="13">
        <v>44545</v>
      </c>
      <c r="E24" s="13"/>
      <c r="F24" s="13"/>
      <c r="G24" s="1">
        <f t="shared" si="0"/>
        <v>33</v>
      </c>
      <c r="H24" s="12">
        <f t="shared" si="1"/>
        <v>12177</v>
      </c>
    </row>
    <row r="25" spans="1:8" x14ac:dyDescent="0.25">
      <c r="A25" s="19" t="s">
        <v>155</v>
      </c>
      <c r="B25" s="12">
        <v>1700</v>
      </c>
      <c r="C25" s="13">
        <v>44580</v>
      </c>
      <c r="D25" s="13">
        <v>44553</v>
      </c>
      <c r="E25" s="13"/>
      <c r="F25" s="13"/>
      <c r="G25" s="1">
        <f t="shared" si="0"/>
        <v>-27</v>
      </c>
      <c r="H25" s="12">
        <f t="shared" si="1"/>
        <v>-45900</v>
      </c>
    </row>
    <row r="26" spans="1:8" x14ac:dyDescent="0.25">
      <c r="A26" s="19" t="s">
        <v>156</v>
      </c>
      <c r="B26" s="12">
        <v>53</v>
      </c>
      <c r="C26" s="13">
        <v>44580</v>
      </c>
      <c r="D26" s="13">
        <v>44553</v>
      </c>
      <c r="E26" s="13"/>
      <c r="F26" s="13"/>
      <c r="G26" s="1">
        <f t="shared" si="0"/>
        <v>-27</v>
      </c>
      <c r="H26" s="12">
        <f t="shared" si="1"/>
        <v>-1431</v>
      </c>
    </row>
    <row r="27" spans="1:8" x14ac:dyDescent="0.25">
      <c r="A27" s="19" t="s">
        <v>157</v>
      </c>
      <c r="B27" s="12">
        <v>380</v>
      </c>
      <c r="C27" s="13">
        <v>44580</v>
      </c>
      <c r="D27" s="13">
        <v>44553</v>
      </c>
      <c r="E27" s="13"/>
      <c r="F27" s="13"/>
      <c r="G27" s="1">
        <f t="shared" si="0"/>
        <v>-27</v>
      </c>
      <c r="H27" s="12">
        <f t="shared" si="1"/>
        <v>-10260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2022-02-01T13:36:07Z</dcterms:modified>
</cp:coreProperties>
</file>