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456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6" i="2"/>
  <c r="H25" i="2"/>
  <c r="H18" i="2"/>
  <c r="H6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<sst xmlns="http://schemas.openxmlformats.org/spreadsheetml/2006/main" count="193" uniqueCount="169">
  <si>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</si>
  <si>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</si>
  <si>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</si>
  <si>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</si>
  <si>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</si>
  <si>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</si>
  <si>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</si>
  <si>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</si>
  <si>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</si>
  <si>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</si>
  <si>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</si>
  <si>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</si>
  <si>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</si>
  <si>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</si>
  <si>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</si>
  <si>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</si>
  <si>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</si>
  <si>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</si>
  <si>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</si>
  <si>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</si>
  <si>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</si>
  <si>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</si>
  <si>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1170-2022 del 31/12/2022</t>
  </si>
  <si>
    <t>2/PA/2023 del 12/01/2023</t>
  </si>
  <si>
    <t>7-2023-FE del 20/01/2023</t>
  </si>
  <si>
    <t>A20020221000048159 del 31/12/2022</t>
  </si>
  <si>
    <t>A20020221000048158 del 31/12/2022</t>
  </si>
  <si>
    <t>WI0000510 del 28/12/2022</t>
  </si>
  <si>
    <t>SE1_22000060 del 28/12/2022</t>
  </si>
  <si>
    <t>14549/FVIAC del 19/12/2022</t>
  </si>
  <si>
    <t>BCC18E000000523 del 17/01/2023</t>
  </si>
  <si>
    <t>1010813934 del 25/01/2023</t>
  </si>
  <si>
    <t>2307900003775 del 12/01/2023</t>
  </si>
  <si>
    <t>SE1_23000002 del 31/01/2023</t>
  </si>
  <si>
    <t>1023011723 del 23/01/2023</t>
  </si>
  <si>
    <t>1673/FVISE del 27/01/2023</t>
  </si>
  <si>
    <t>1/001 del 09/01/2023</t>
  </si>
  <si>
    <t>39 del 27/12/2022</t>
  </si>
  <si>
    <t>3/E del 01/12/2022</t>
  </si>
  <si>
    <t>1010818257 del 21/02/2023</t>
  </si>
  <si>
    <t>1010819263 del 21/02/2023</t>
  </si>
  <si>
    <t>4798/FVISE del 01/03/2023</t>
  </si>
  <si>
    <t>23-17-29 del 06/03/2023</t>
  </si>
  <si>
    <t>02/pa del 28/02/2023</t>
  </si>
  <si>
    <t>618/2023 del 15/02/2023</t>
  </si>
  <si>
    <t>FPA 186/23 del 23/03/2023</t>
  </si>
  <si>
    <t>1838/FVIAC del 10/03/2023</t>
  </si>
  <si>
    <t>28 del 09/03/2023</t>
  </si>
  <si>
    <t>23030701PA del 07/03/2023</t>
  </si>
  <si>
    <t>23040301 del 03/04/2023</t>
  </si>
  <si>
    <t>A20020231000010019 del 31/03/2023</t>
  </si>
  <si>
    <t>A20020231000010018 del 31/03/2023</t>
  </si>
  <si>
    <t>943/2023 del 23/03/2023</t>
  </si>
  <si>
    <t>1/9631 del 31/03/2023</t>
  </si>
  <si>
    <t>2307900031310 del 05/04/2023</t>
  </si>
  <si>
    <t>23-17-54 del 07/04/2023</t>
  </si>
  <si>
    <t>1241/FVIDF del 05/04/2023</t>
  </si>
  <si>
    <t>SE1_23000029 del 28/04/2023</t>
  </si>
  <si>
    <t>SE1_23000012 del 28/02/2023</t>
  </si>
  <si>
    <t>SE1_23000028 del 28/04/2023</t>
  </si>
  <si>
    <t>09/pa del 23/04/2023</t>
  </si>
  <si>
    <t>000014/PA del 29/04/2023</t>
  </si>
  <si>
    <t>000013/PA del 29/04/2023</t>
  </si>
  <si>
    <t>V3-12585 del 17/04/2023</t>
  </si>
  <si>
    <t>V3-13892 del 28/04/2023</t>
  </si>
  <si>
    <t>V3-13754 del 27/04/2023</t>
  </si>
  <si>
    <t>1010830691 del 20/04/2023</t>
  </si>
  <si>
    <t>43939 del 27/04/2023</t>
  </si>
  <si>
    <t>V3-14547 del 04/05/2023</t>
  </si>
  <si>
    <t>V3-14546 del 04/05/2023</t>
  </si>
  <si>
    <t>V3-15742 del 15/05/2023</t>
  </si>
  <si>
    <t>V3-15117 del 10/05/2023</t>
  </si>
  <si>
    <t>V3-15008 del 09/05/2023</t>
  </si>
  <si>
    <t>V3-14700 del 05/05/2023</t>
  </si>
  <si>
    <t>V3-14834 del 08/05/2023</t>
  </si>
  <si>
    <t>V3-15443 del 11/05/2023</t>
  </si>
  <si>
    <t>V3-15546 del 12/05/2023</t>
  </si>
  <si>
    <t>V3-15919 del 16/05/2023</t>
  </si>
  <si>
    <t>2023/70/50/8 del 10/05/2023</t>
  </si>
  <si>
    <t>SE1_23000040 del 09/05/2023</t>
  </si>
  <si>
    <t>30/pa del 15/05/2023</t>
  </si>
  <si>
    <t>4264/FVIAC del 11/05/2023</t>
  </si>
  <si>
    <t>12 del 21/05/2023</t>
  </si>
  <si>
    <t>3600/P del 31/05/2023</t>
  </si>
  <si>
    <t>3601/P del 31/05/2023</t>
  </si>
  <si>
    <t>000024/PA del 31/05/2023</t>
  </si>
  <si>
    <t>000023/PA del 31/05/2023</t>
  </si>
  <si>
    <t>1010836416 del 23/05/2023</t>
  </si>
  <si>
    <t>1010836415 del 23/05/2023</t>
  </si>
  <si>
    <t>SE1_23000049 del 31/05/2023</t>
  </si>
  <si>
    <t>SE1_23000050 del 31/05/2023</t>
  </si>
  <si>
    <t>V3-17137 del 25/05/2023</t>
  </si>
  <si>
    <t>V3-17937 del 31/05/2023</t>
  </si>
  <si>
    <t>V3-18533 del 07/06/2023</t>
  </si>
  <si>
    <t>107 del 29/05/2023</t>
  </si>
  <si>
    <t>21/1 del 25/05/2023</t>
  </si>
  <si>
    <t>7/PA del 08/06/2023</t>
  </si>
  <si>
    <t>340 del 13/06/2023</t>
  </si>
  <si>
    <t>3825 del 25/05/2023</t>
  </si>
  <si>
    <t>87-2023-FE del 19/06/2023</t>
  </si>
  <si>
    <t>24/pa del 13/06/2023</t>
  </si>
  <si>
    <t>86-2023-FE del 19/06/2023</t>
  </si>
  <si>
    <t>88-2023-FE del 19/06/2023</t>
  </si>
  <si>
    <t>22/pa del 13/06/2023</t>
  </si>
  <si>
    <t>44/pa del 27/06/2023</t>
  </si>
  <si>
    <t>43/pa del 22/06/2023</t>
  </si>
  <si>
    <t>42/PA del 14/06/2023</t>
  </si>
  <si>
    <t>38/pa del 13/06/2023</t>
  </si>
  <si>
    <t>2603/FVIDF del 13/06/2023</t>
  </si>
  <si>
    <t>SE1_23000074 del 21/06/2023</t>
  </si>
  <si>
    <t>110/SP del 05/07/2023</t>
  </si>
  <si>
    <t>A20020231000020433 del 30/06/2023</t>
  </si>
  <si>
    <t>SE1_23000082 del 30/06/2023</t>
  </si>
  <si>
    <t>SE1_23000083 del 30/06/2023</t>
  </si>
  <si>
    <t>23070101PA del 01/07/2023</t>
  </si>
  <si>
    <t>23071903PA del 19/07/2023</t>
  </si>
  <si>
    <t>23071901PA del 19/07/2023</t>
  </si>
  <si>
    <t>23071902PA del 19/07/2023</t>
  </si>
  <si>
    <t>A20020231000020434 del 30/06/2023</t>
  </si>
  <si>
    <t>3 del 04/08/2023</t>
  </si>
  <si>
    <t>10/PA del 11/07/2023</t>
  </si>
  <si>
    <t>1010846988 del 24/07/2023</t>
  </si>
  <si>
    <t>23000580 - RJ del 31/07/2023</t>
  </si>
  <si>
    <t>000033/PA del 31/07/2023</t>
  </si>
  <si>
    <t>77/P del 31/07/2023</t>
  </si>
  <si>
    <t>123/P del 31/08/2023</t>
  </si>
  <si>
    <t>130-2023-FE del 01/09/2023</t>
  </si>
  <si>
    <t>V3-25838 del 04/09/2023</t>
  </si>
  <si>
    <t>1010852205 del 25/08/2023</t>
  </si>
  <si>
    <t>1010852206 del 25/08/2023</t>
  </si>
  <si>
    <t>15/PA del 04/09/2023</t>
  </si>
  <si>
    <t>WI0000083 del 07/09/2023</t>
  </si>
  <si>
    <t>10966/FVISE del 14/09/2023</t>
  </si>
  <si>
    <t>1/1106 del 09/10/2023</t>
  </si>
  <si>
    <t>WI0000095 del 30/09/2023</t>
  </si>
  <si>
    <t>A20020231000029701 del 30/09/2023</t>
  </si>
  <si>
    <t>A20020231000029700 del 30/09/2023</t>
  </si>
  <si>
    <t>000047/PA del 13/10/2023</t>
  </si>
  <si>
    <t>1010862323 del 24/10/2023</t>
  </si>
  <si>
    <t>2307900090693 del 04/10/2023</t>
  </si>
  <si>
    <t>6915/P del 31/10/2023</t>
  </si>
  <si>
    <t>1/1253 del 31/10/2023</t>
  </si>
  <si>
    <t>SE1_23000096 del 31/10/2023</t>
  </si>
  <si>
    <t>SE1_23000095 del 31/10/2023</t>
  </si>
  <si>
    <t>962-2023 del 31/10/2023</t>
  </si>
  <si>
    <t>01/01/0001377 del 02/11/2023</t>
  </si>
  <si>
    <t>FE000143 del 31/10/2023</t>
  </si>
  <si>
    <t>24 del 16/11/2023</t>
  </si>
  <si>
    <t>33 del 17/11/2023</t>
  </si>
  <si>
    <t>1010868740 del 27/11/2023</t>
  </si>
  <si>
    <t>1010868739 del 27/11/2023</t>
  </si>
  <si>
    <t>54/pa del 27/11/2023</t>
  </si>
  <si>
    <t>3553PA/2023 del 25/11/2023</t>
  </si>
  <si>
    <t>V3-34620 del 22/11/2023</t>
  </si>
  <si>
    <t>V3-34619 del 22/11/2023</t>
  </si>
  <si>
    <t>SE1_23000101 del 30/11/2023</t>
  </si>
  <si>
    <t>V3-34961 del 24/11/2023</t>
  </si>
  <si>
    <t>V3-34962 del 24/11/2023</t>
  </si>
  <si>
    <t>V3-35420 del 28/11/2023</t>
  </si>
  <si>
    <t>7749/P del 30/11/2023</t>
  </si>
  <si>
    <t>V3-35693 del 29/11/2023</t>
  </si>
  <si>
    <t>26/E del 06/12/2023</t>
  </si>
  <si>
    <t>11520/FVIAC del 27/11/2023</t>
  </si>
  <si>
    <t>23120804PA del 08/12/2023</t>
  </si>
  <si>
    <t>33/PA del 30/11/2023</t>
  </si>
  <si>
    <t>7</t>
  </si>
  <si>
    <t>8</t>
  </si>
  <si>
    <t>2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</si>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</sst>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2" sqref="G12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143</v>
      </c>
      <c r="B9" s="35"/>
      <c r="C9" s="34">
        <f>SUM(C13:C16)</f>
        <v>207347.05</v>
      </c>
      <c r="D9" s="35"/>
      <c r="E9" s="40">
        <f>('Trimestre 1'!H1+'Trimestre 2'!H1+'Trimestre 3'!H1+'Trimestre 4'!H1)/C9</f>
        <v>-13.225333420465834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26</v>
      </c>
      <c r="C13" s="29">
        <f>'Trimestre 1'!B1</f>
        <v>69653.859999999986</v>
      </c>
      <c r="D13" s="29">
        <f>'Trimestre 1'!G1</f>
        <v>3.355195103329522</v>
      </c>
      <c r="E13" s="29">
        <v>40911.089999999997</v>
      </c>
      <c r="F13" s="33" t="s">
        <v>165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62</v>
      </c>
      <c r="C14" s="29">
        <f>'Trimestre 2'!B1</f>
        <v>73631.580000000016</v>
      </c>
      <c r="D14" s="29">
        <f>'Trimestre 2'!G1</f>
        <v>-20.488739614170989</v>
      </c>
      <c r="E14" s="29">
        <v>4115.37</v>
      </c>
      <c r="F14" s="33" t="s">
        <v>166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22</v>
      </c>
      <c r="C15" s="29">
        <f>'Trimestre 3'!B1</f>
        <v>33968.17</v>
      </c>
      <c r="D15" s="29">
        <f>'Trimestre 3'!G1</f>
        <v>-18.670791803032074</v>
      </c>
      <c r="E15" s="29">
        <v>70</v>
      </c>
      <c r="F15" s="33" t="s">
        <v>167</v>
      </c>
    </row>
    <row r="16" spans="1:11" ht="21.75" customHeight="1" x14ac:dyDescent="0.25">
      <c r="A16" s="28" t="s">
        <v>16</v>
      </c>
      <c r="B16" s="17">
        <f>'Trimestre 4'!C1</f>
        <v>33</v>
      </c>
      <c r="C16" s="29">
        <f>'Trimestre 4'!B1</f>
        <v>30093.439999999995</v>
      </c>
      <c r="D16" s="29">
        <f>'Trimestre 4'!G1</f>
        <v>-27.683949059994475</v>
      </c>
      <c r="E16" s="29">
        <v>14531.63</v>
      </c>
      <c r="F16" s="33" t="s">
        <v>168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69653.859999999986</v>
      </c>
      <c r="C1">
        <f>COUNTA(A4:A353)</f>
        <v>26</v>
      </c>
      <c r="G1" s="16">
        <f>IF(B1&lt;&gt;0,H1/B1,0)</f>
        <v>3.355195103329522</v>
      </c>
      <c r="H1" s="15">
        <f>SUM(H4:H353)</f>
        <v>233702.29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2509</v>
      </c>
      <c r="C4" s="13">
        <v>44967</v>
      </c>
      <c r="D4" s="13">
        <v>44959</v>
      </c>
      <c r="E4" s="13"/>
      <c r="F4" s="13"/>
      <c r="G4" s="1">
        <f>D4-C4-(F4-E4)</f>
        <v>-8</v>
      </c>
      <c r="H4" s="12">
        <f>B4*G4</f>
        <v>-20072</v>
      </c>
    </row>
    <row r="5" spans="1:8" x14ac:dyDescent="0.25">
      <c r="A5" s="19" t="s">
        <v>23</v>
      </c>
      <c r="B5" s="12">
        <v>585.83000000000004</v>
      </c>
      <c r="C5" s="13">
        <v>44969</v>
      </c>
      <c r="D5" s="13">
        <v>44959</v>
      </c>
      <c r="E5" s="13"/>
      <c r="F5" s="13"/>
      <c r="G5" s="1">
        <f t="shared" ref="G5:G68" si="0">D5-C5-(F5-E5)</f>
        <v>-10</v>
      </c>
      <c r="H5" s="12">
        <f t="shared" ref="H5:H68" si="1">B5*G5</f>
        <v>-5858.3</v>
      </c>
    </row>
    <row r="6" spans="1:8" x14ac:dyDescent="0.25">
      <c r="A6" s="19" t="s">
        <v>24</v>
      </c>
      <c r="B6" s="12">
        <v>885.6</v>
      </c>
      <c r="C6" s="13">
        <v>44979</v>
      </c>
      <c r="D6" s="13">
        <v>44959</v>
      </c>
      <c r="E6" s="13"/>
      <c r="F6" s="13"/>
      <c r="G6" s="1">
        <f t="shared" si="0"/>
        <v>-20</v>
      </c>
      <c r="H6" s="12">
        <f t="shared" si="1"/>
        <v>-17712</v>
      </c>
    </row>
    <row r="7" spans="1:8" x14ac:dyDescent="0.25">
      <c r="A7" s="19" t="s">
        <v>25</v>
      </c>
      <c r="B7" s="12">
        <v>79</v>
      </c>
      <c r="C7" s="13">
        <v>44959</v>
      </c>
      <c r="D7" s="13">
        <v>44959</v>
      </c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 t="s">
        <v>26</v>
      </c>
      <c r="B8" s="12">
        <v>153</v>
      </c>
      <c r="C8" s="13">
        <v>44959</v>
      </c>
      <c r="D8" s="13">
        <v>44959</v>
      </c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 t="s">
        <v>27</v>
      </c>
      <c r="B9" s="12">
        <v>100.98</v>
      </c>
      <c r="C9" s="13">
        <v>44959</v>
      </c>
      <c r="D9" s="13">
        <v>44959</v>
      </c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 t="s">
        <v>28</v>
      </c>
      <c r="B10" s="12">
        <v>450</v>
      </c>
      <c r="C10" s="13">
        <v>44954</v>
      </c>
      <c r="D10" s="13">
        <v>44959</v>
      </c>
      <c r="E10" s="13"/>
      <c r="F10" s="13"/>
      <c r="G10" s="1">
        <f t="shared" si="0"/>
        <v>5</v>
      </c>
      <c r="H10" s="12">
        <f t="shared" si="1"/>
        <v>2250</v>
      </c>
    </row>
    <row r="11" spans="1:8" x14ac:dyDescent="0.25">
      <c r="A11" s="19" t="s">
        <v>29</v>
      </c>
      <c r="B11" s="12">
        <v>205.31</v>
      </c>
      <c r="C11" s="13">
        <v>44952</v>
      </c>
      <c r="D11" s="13">
        <v>44959</v>
      </c>
      <c r="E11" s="13"/>
      <c r="F11" s="13"/>
      <c r="G11" s="1">
        <f t="shared" si="0"/>
        <v>7</v>
      </c>
      <c r="H11" s="12">
        <f t="shared" si="1"/>
        <v>1437.17</v>
      </c>
    </row>
    <row r="12" spans="1:8" x14ac:dyDescent="0.25">
      <c r="A12" s="19" t="s">
        <v>30</v>
      </c>
      <c r="B12" s="12">
        <v>400</v>
      </c>
      <c r="C12" s="13">
        <v>44975</v>
      </c>
      <c r="D12" s="13">
        <v>44959</v>
      </c>
      <c r="E12" s="13"/>
      <c r="F12" s="13"/>
      <c r="G12" s="1">
        <f t="shared" si="0"/>
        <v>-16</v>
      </c>
      <c r="H12" s="12">
        <f t="shared" si="1"/>
        <v>-6400</v>
      </c>
    </row>
    <row r="13" spans="1:8" x14ac:dyDescent="0.25">
      <c r="A13" s="19" t="s">
        <v>31</v>
      </c>
      <c r="B13" s="12">
        <v>221.65</v>
      </c>
      <c r="C13" s="13">
        <v>44982</v>
      </c>
      <c r="D13" s="13">
        <v>44959</v>
      </c>
      <c r="E13" s="13"/>
      <c r="F13" s="13"/>
      <c r="G13" s="1">
        <f t="shared" si="0"/>
        <v>-23</v>
      </c>
      <c r="H13" s="12">
        <f t="shared" si="1"/>
        <v>-5097.95</v>
      </c>
    </row>
    <row r="14" spans="1:8" x14ac:dyDescent="0.25">
      <c r="A14" s="19" t="s">
        <v>32</v>
      </c>
      <c r="B14" s="12">
        <v>61</v>
      </c>
      <c r="C14" s="13">
        <v>44975</v>
      </c>
      <c r="D14" s="13">
        <v>44959</v>
      </c>
      <c r="E14" s="13"/>
      <c r="F14" s="13"/>
      <c r="G14" s="1">
        <f t="shared" si="0"/>
        <v>-16</v>
      </c>
      <c r="H14" s="12">
        <f t="shared" si="1"/>
        <v>-976</v>
      </c>
    </row>
    <row r="15" spans="1:8" x14ac:dyDescent="0.25">
      <c r="A15" s="19" t="s">
        <v>33</v>
      </c>
      <c r="B15" s="12">
        <v>525</v>
      </c>
      <c r="C15" s="13">
        <v>44988</v>
      </c>
      <c r="D15" s="13">
        <v>44959</v>
      </c>
      <c r="E15" s="13"/>
      <c r="F15" s="13"/>
      <c r="G15" s="1">
        <f t="shared" si="0"/>
        <v>-29</v>
      </c>
      <c r="H15" s="12">
        <f t="shared" si="1"/>
        <v>-15225</v>
      </c>
    </row>
    <row r="16" spans="1:8" x14ac:dyDescent="0.25">
      <c r="A16" s="19" t="s">
        <v>34</v>
      </c>
      <c r="B16" s="12">
        <v>2.5299999999999998</v>
      </c>
      <c r="C16" s="13">
        <v>44981</v>
      </c>
      <c r="D16" s="13">
        <v>44964</v>
      </c>
      <c r="E16" s="13"/>
      <c r="F16" s="13"/>
      <c r="G16" s="1">
        <f t="shared" si="0"/>
        <v>-17</v>
      </c>
      <c r="H16" s="12">
        <f t="shared" si="1"/>
        <v>-43.01</v>
      </c>
    </row>
    <row r="17" spans="1:8" x14ac:dyDescent="0.25">
      <c r="A17" s="19" t="s">
        <v>35</v>
      </c>
      <c r="B17" s="12">
        <v>2577.6</v>
      </c>
      <c r="C17" s="13">
        <v>44993</v>
      </c>
      <c r="D17" s="13">
        <v>44964</v>
      </c>
      <c r="E17" s="13"/>
      <c r="F17" s="13"/>
      <c r="G17" s="1">
        <f t="shared" si="0"/>
        <v>-29</v>
      </c>
      <c r="H17" s="12">
        <f t="shared" si="1"/>
        <v>-74750.399999999994</v>
      </c>
    </row>
    <row r="18" spans="1:8" x14ac:dyDescent="0.25">
      <c r="A18" s="19" t="s">
        <v>36</v>
      </c>
      <c r="B18" s="12">
        <v>30017</v>
      </c>
      <c r="C18" s="13">
        <v>44973</v>
      </c>
      <c r="D18" s="13">
        <v>44984</v>
      </c>
      <c r="E18" s="13"/>
      <c r="F18" s="13"/>
      <c r="G18" s="1">
        <f t="shared" si="0"/>
        <v>11</v>
      </c>
      <c r="H18" s="12">
        <f t="shared" si="1"/>
        <v>330187</v>
      </c>
    </row>
    <row r="19" spans="1:8" x14ac:dyDescent="0.25">
      <c r="A19" s="19" t="s">
        <v>37</v>
      </c>
      <c r="B19" s="12">
        <v>1700</v>
      </c>
      <c r="C19" s="13">
        <v>44959</v>
      </c>
      <c r="D19" s="13">
        <v>44984</v>
      </c>
      <c r="E19" s="13"/>
      <c r="F19" s="13"/>
      <c r="G19" s="1">
        <f t="shared" si="0"/>
        <v>25</v>
      </c>
      <c r="H19" s="12">
        <f t="shared" si="1"/>
        <v>42500</v>
      </c>
    </row>
    <row r="20" spans="1:8" x14ac:dyDescent="0.25">
      <c r="A20" s="19" t="s">
        <v>38</v>
      </c>
      <c r="B20" s="12">
        <v>304</v>
      </c>
      <c r="C20" s="13">
        <v>44938</v>
      </c>
      <c r="D20" s="13">
        <v>44984</v>
      </c>
      <c r="E20" s="13"/>
      <c r="F20" s="13"/>
      <c r="G20" s="1">
        <f t="shared" si="0"/>
        <v>46</v>
      </c>
      <c r="H20" s="12">
        <f t="shared" si="1"/>
        <v>13984</v>
      </c>
    </row>
    <row r="21" spans="1:8" x14ac:dyDescent="0.25">
      <c r="A21" s="19" t="s">
        <v>39</v>
      </c>
      <c r="B21" s="12">
        <v>250.83</v>
      </c>
      <c r="C21" s="13">
        <v>45011</v>
      </c>
      <c r="D21" s="13">
        <v>44984</v>
      </c>
      <c r="E21" s="13"/>
      <c r="F21" s="13"/>
      <c r="G21" s="1">
        <f t="shared" si="0"/>
        <v>-27</v>
      </c>
      <c r="H21" s="12">
        <f t="shared" si="1"/>
        <v>-6772.4100000000008</v>
      </c>
    </row>
    <row r="22" spans="1:8" x14ac:dyDescent="0.25">
      <c r="A22" s="19" t="s">
        <v>40</v>
      </c>
      <c r="B22" s="12">
        <v>118.13</v>
      </c>
      <c r="C22" s="13">
        <v>45011</v>
      </c>
      <c r="D22" s="13">
        <v>44984</v>
      </c>
      <c r="E22" s="13"/>
      <c r="F22" s="13"/>
      <c r="G22" s="1">
        <f t="shared" si="0"/>
        <v>-27</v>
      </c>
      <c r="H22" s="12">
        <f t="shared" si="1"/>
        <v>-3189.5099999999998</v>
      </c>
    </row>
    <row r="23" spans="1:8" x14ac:dyDescent="0.25">
      <c r="A23" s="19" t="s">
        <v>41</v>
      </c>
      <c r="B23" s="12">
        <v>500</v>
      </c>
      <c r="C23" s="13">
        <v>45025</v>
      </c>
      <c r="D23" s="13">
        <v>45001</v>
      </c>
      <c r="E23" s="13"/>
      <c r="F23" s="13"/>
      <c r="G23" s="1">
        <f t="shared" si="0"/>
        <v>-24</v>
      </c>
      <c r="H23" s="12">
        <f t="shared" si="1"/>
        <v>-12000</v>
      </c>
    </row>
    <row r="24" spans="1:8" x14ac:dyDescent="0.25">
      <c r="A24" s="19" t="s">
        <v>42</v>
      </c>
      <c r="B24" s="12">
        <v>2500</v>
      </c>
      <c r="C24" s="13">
        <v>45023</v>
      </c>
      <c r="D24" s="13">
        <v>45001</v>
      </c>
      <c r="E24" s="13"/>
      <c r="F24" s="13"/>
      <c r="G24" s="1">
        <f t="shared" si="0"/>
        <v>-22</v>
      </c>
      <c r="H24" s="12">
        <f t="shared" si="1"/>
        <v>-55000</v>
      </c>
    </row>
    <row r="25" spans="1:8" x14ac:dyDescent="0.25">
      <c r="A25" s="19" t="s">
        <v>43</v>
      </c>
      <c r="B25" s="12">
        <v>3548</v>
      </c>
      <c r="C25" s="13">
        <v>45021</v>
      </c>
      <c r="D25" s="13">
        <v>45001</v>
      </c>
      <c r="E25" s="13"/>
      <c r="F25" s="13"/>
      <c r="G25" s="1">
        <f t="shared" si="0"/>
        <v>-20</v>
      </c>
      <c r="H25" s="12">
        <f t="shared" si="1"/>
        <v>-70960</v>
      </c>
    </row>
    <row r="26" spans="1:8" x14ac:dyDescent="0.25">
      <c r="A26" s="19" t="s">
        <v>44</v>
      </c>
      <c r="B26" s="12">
        <v>20422</v>
      </c>
      <c r="C26" s="13">
        <v>45007</v>
      </c>
      <c r="D26" s="13">
        <v>45015</v>
      </c>
      <c r="E26" s="13"/>
      <c r="F26" s="13"/>
      <c r="G26" s="1">
        <f t="shared" si="0"/>
        <v>8</v>
      </c>
      <c r="H26" s="12">
        <f t="shared" si="1"/>
        <v>163376</v>
      </c>
    </row>
    <row r="27" spans="1:8" x14ac:dyDescent="0.25">
      <c r="A27" s="19" t="s">
        <v>45</v>
      </c>
      <c r="B27" s="12">
        <v>105</v>
      </c>
      <c r="C27" s="13">
        <v>45039</v>
      </c>
      <c r="D27" s="13">
        <v>45015</v>
      </c>
      <c r="E27" s="13"/>
      <c r="F27" s="13"/>
      <c r="G27" s="1">
        <f t="shared" si="0"/>
        <v>-24</v>
      </c>
      <c r="H27" s="12">
        <f t="shared" si="1"/>
        <v>-2520</v>
      </c>
    </row>
    <row r="28" spans="1:8" x14ac:dyDescent="0.25">
      <c r="A28" s="19" t="s">
        <v>46</v>
      </c>
      <c r="B28" s="12">
        <v>536.9</v>
      </c>
      <c r="C28" s="13">
        <v>45032</v>
      </c>
      <c r="D28" s="13">
        <v>45015</v>
      </c>
      <c r="E28" s="13"/>
      <c r="F28" s="13"/>
      <c r="G28" s="1">
        <f t="shared" si="0"/>
        <v>-17</v>
      </c>
      <c r="H28" s="12">
        <f t="shared" si="1"/>
        <v>-9127.2999999999993</v>
      </c>
    </row>
    <row r="29" spans="1:8" x14ac:dyDescent="0.25">
      <c r="A29" s="19" t="s">
        <v>47</v>
      </c>
      <c r="B29" s="12">
        <v>895.5</v>
      </c>
      <c r="C29" s="13">
        <v>45031</v>
      </c>
      <c r="D29" s="13">
        <v>45015</v>
      </c>
      <c r="E29" s="13"/>
      <c r="F29" s="13"/>
      <c r="G29" s="1">
        <f t="shared" si="0"/>
        <v>-16</v>
      </c>
      <c r="H29" s="12">
        <f t="shared" si="1"/>
        <v>-14328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73631.580000000016</v>
      </c>
      <c r="C1">
        <f>COUNTA(A4:A353)</f>
        <v>62</v>
      </c>
      <c r="G1" s="16">
        <f>IF(B1&lt;&gt;0,H1/B1,0)</f>
        <v>-20.488739614170989</v>
      </c>
      <c r="H1" s="15">
        <f>SUM(H4:H353)</f>
        <v>-1508618.2700000005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48</v>
      </c>
      <c r="B4" s="12">
        <v>30801</v>
      </c>
      <c r="C4" s="13">
        <v>45053</v>
      </c>
      <c r="D4" s="13">
        <v>45030</v>
      </c>
      <c r="E4" s="13"/>
      <c r="F4" s="13"/>
      <c r="G4" s="1">
        <f>D4-C4-(F4-E4)</f>
        <v>-23</v>
      </c>
      <c r="H4" s="12">
        <f>B4*G4</f>
        <v>-708423</v>
      </c>
    </row>
    <row r="5" spans="1:8" x14ac:dyDescent="0.25">
      <c r="A5" s="19" t="s">
        <v>49</v>
      </c>
      <c r="B5" s="12">
        <v>8895.5400000000009</v>
      </c>
      <c r="C5" s="13">
        <v>45052</v>
      </c>
      <c r="D5" s="13">
        <v>45030</v>
      </c>
      <c r="E5" s="13"/>
      <c r="F5" s="13"/>
      <c r="G5" s="1">
        <f t="shared" ref="G5:G68" si="0">D5-C5-(F5-E5)</f>
        <v>-22</v>
      </c>
      <c r="H5" s="12">
        <f t="shared" ref="H5:H68" si="1">B5*G5</f>
        <v>-195701.88</v>
      </c>
    </row>
    <row r="6" spans="1:8" x14ac:dyDescent="0.25">
      <c r="A6" s="19" t="s">
        <v>50</v>
      </c>
      <c r="B6" s="12">
        <v>79</v>
      </c>
      <c r="C6" s="13">
        <v>45049</v>
      </c>
      <c r="D6" s="13">
        <v>45030</v>
      </c>
      <c r="E6" s="13"/>
      <c r="F6" s="13"/>
      <c r="G6" s="1">
        <f t="shared" si="0"/>
        <v>-19</v>
      </c>
      <c r="H6" s="12">
        <f t="shared" si="1"/>
        <v>-1501</v>
      </c>
    </row>
    <row r="7" spans="1:8" x14ac:dyDescent="0.25">
      <c r="A7" s="19" t="s">
        <v>51</v>
      </c>
      <c r="B7" s="12">
        <v>153</v>
      </c>
      <c r="C7" s="13">
        <v>45049</v>
      </c>
      <c r="D7" s="13">
        <v>45030</v>
      </c>
      <c r="E7" s="13"/>
      <c r="F7" s="13"/>
      <c r="G7" s="1">
        <f t="shared" si="0"/>
        <v>-19</v>
      </c>
      <c r="H7" s="12">
        <f t="shared" si="1"/>
        <v>-2907</v>
      </c>
    </row>
    <row r="8" spans="1:8" x14ac:dyDescent="0.25">
      <c r="A8" s="19" t="s">
        <v>52</v>
      </c>
      <c r="B8" s="12">
        <v>369</v>
      </c>
      <c r="C8" s="13">
        <v>45045</v>
      </c>
      <c r="D8" s="13">
        <v>45030</v>
      </c>
      <c r="E8" s="13"/>
      <c r="F8" s="13"/>
      <c r="G8" s="1">
        <f t="shared" si="0"/>
        <v>-15</v>
      </c>
      <c r="H8" s="12">
        <f t="shared" si="1"/>
        <v>-5535</v>
      </c>
    </row>
    <row r="9" spans="1:8" x14ac:dyDescent="0.25">
      <c r="A9" s="19" t="s">
        <v>53</v>
      </c>
      <c r="B9" s="12">
        <v>337.79</v>
      </c>
      <c r="C9" s="13">
        <v>45052</v>
      </c>
      <c r="D9" s="13">
        <v>45030</v>
      </c>
      <c r="E9" s="13"/>
      <c r="F9" s="13"/>
      <c r="G9" s="1">
        <f t="shared" si="0"/>
        <v>-22</v>
      </c>
      <c r="H9" s="12">
        <f t="shared" si="1"/>
        <v>-7431.38</v>
      </c>
    </row>
    <row r="10" spans="1:8" x14ac:dyDescent="0.25">
      <c r="A10" s="19" t="s">
        <v>54</v>
      </c>
      <c r="B10" s="12">
        <v>61</v>
      </c>
      <c r="C10" s="13">
        <v>45059</v>
      </c>
      <c r="D10" s="13">
        <v>45030</v>
      </c>
      <c r="E10" s="13"/>
      <c r="F10" s="13"/>
      <c r="G10" s="1">
        <f t="shared" si="0"/>
        <v>-29</v>
      </c>
      <c r="H10" s="12">
        <f t="shared" si="1"/>
        <v>-1769</v>
      </c>
    </row>
    <row r="11" spans="1:8" x14ac:dyDescent="0.25">
      <c r="A11" s="19" t="s">
        <v>55</v>
      </c>
      <c r="B11" s="12">
        <v>7412</v>
      </c>
      <c r="C11" s="13">
        <v>45065</v>
      </c>
      <c r="D11" s="13">
        <v>45055</v>
      </c>
      <c r="E11" s="13"/>
      <c r="F11" s="13"/>
      <c r="G11" s="1">
        <f t="shared" si="0"/>
        <v>-10</v>
      </c>
      <c r="H11" s="12">
        <f t="shared" si="1"/>
        <v>-74120</v>
      </c>
    </row>
    <row r="12" spans="1:8" x14ac:dyDescent="0.25">
      <c r="A12" s="19" t="s">
        <v>56</v>
      </c>
      <c r="B12" s="12">
        <v>423.79</v>
      </c>
      <c r="C12" s="13">
        <v>45063</v>
      </c>
      <c r="D12" s="13">
        <v>45055</v>
      </c>
      <c r="E12" s="13"/>
      <c r="F12" s="13"/>
      <c r="G12" s="1">
        <f t="shared" si="0"/>
        <v>-8</v>
      </c>
      <c r="H12" s="12">
        <f t="shared" si="1"/>
        <v>-3390.32</v>
      </c>
    </row>
    <row r="13" spans="1:8" x14ac:dyDescent="0.25">
      <c r="A13" s="19" t="s">
        <v>57</v>
      </c>
      <c r="B13" s="12">
        <v>160</v>
      </c>
      <c r="C13" s="13">
        <v>45078</v>
      </c>
      <c r="D13" s="13">
        <v>45055</v>
      </c>
      <c r="E13" s="13"/>
      <c r="F13" s="13"/>
      <c r="G13" s="1">
        <f t="shared" si="0"/>
        <v>-23</v>
      </c>
      <c r="H13" s="12">
        <f t="shared" si="1"/>
        <v>-3680</v>
      </c>
    </row>
    <row r="14" spans="1:8" x14ac:dyDescent="0.25">
      <c r="A14" s="19" t="s">
        <v>58</v>
      </c>
      <c r="B14" s="12">
        <v>375</v>
      </c>
      <c r="C14" s="13">
        <v>45023</v>
      </c>
      <c r="D14" s="13">
        <v>45055</v>
      </c>
      <c r="E14" s="13"/>
      <c r="F14" s="13"/>
      <c r="G14" s="1">
        <f t="shared" si="0"/>
        <v>32</v>
      </c>
      <c r="H14" s="12">
        <f t="shared" si="1"/>
        <v>12000</v>
      </c>
    </row>
    <row r="15" spans="1:8" x14ac:dyDescent="0.25">
      <c r="A15" s="19" t="s">
        <v>59</v>
      </c>
      <c r="B15" s="12">
        <v>225</v>
      </c>
      <c r="C15" s="13">
        <v>45078</v>
      </c>
      <c r="D15" s="13">
        <v>45055</v>
      </c>
      <c r="E15" s="13"/>
      <c r="F15" s="13"/>
      <c r="G15" s="1">
        <f t="shared" si="0"/>
        <v>-23</v>
      </c>
      <c r="H15" s="12">
        <f t="shared" si="1"/>
        <v>-5175</v>
      </c>
    </row>
    <row r="16" spans="1:8" x14ac:dyDescent="0.25">
      <c r="A16" s="19" t="s">
        <v>60</v>
      </c>
      <c r="B16" s="12">
        <v>498</v>
      </c>
      <c r="C16" s="13">
        <v>45078</v>
      </c>
      <c r="D16" s="13">
        <v>45055</v>
      </c>
      <c r="E16" s="13"/>
      <c r="F16" s="13"/>
      <c r="G16" s="1">
        <f t="shared" si="0"/>
        <v>-23</v>
      </c>
      <c r="H16" s="12">
        <f t="shared" si="1"/>
        <v>-11454</v>
      </c>
    </row>
    <row r="17" spans="1:8" x14ac:dyDescent="0.25">
      <c r="A17" s="19" t="s">
        <v>61</v>
      </c>
      <c r="B17" s="12">
        <v>1551.83</v>
      </c>
      <c r="C17" s="13">
        <v>45080</v>
      </c>
      <c r="D17" s="13">
        <v>45055</v>
      </c>
      <c r="E17" s="13"/>
      <c r="F17" s="13"/>
      <c r="G17" s="1">
        <f t="shared" si="0"/>
        <v>-25</v>
      </c>
      <c r="H17" s="12">
        <f t="shared" si="1"/>
        <v>-38795.75</v>
      </c>
    </row>
    <row r="18" spans="1:8" x14ac:dyDescent="0.25">
      <c r="A18" s="19" t="s">
        <v>62</v>
      </c>
      <c r="B18" s="12">
        <v>366</v>
      </c>
      <c r="C18" s="13">
        <v>45080</v>
      </c>
      <c r="D18" s="13">
        <v>45055</v>
      </c>
      <c r="E18" s="13"/>
      <c r="F18" s="13"/>
      <c r="G18" s="1">
        <f t="shared" si="0"/>
        <v>-25</v>
      </c>
      <c r="H18" s="12">
        <f t="shared" si="1"/>
        <v>-9150</v>
      </c>
    </row>
    <row r="19" spans="1:8" x14ac:dyDescent="0.25">
      <c r="A19" s="19" t="s">
        <v>63</v>
      </c>
      <c r="B19" s="12">
        <v>61.03</v>
      </c>
      <c r="C19" s="13">
        <v>45072</v>
      </c>
      <c r="D19" s="13">
        <v>45055</v>
      </c>
      <c r="E19" s="13"/>
      <c r="F19" s="13"/>
      <c r="G19" s="1">
        <f t="shared" si="0"/>
        <v>-17</v>
      </c>
      <c r="H19" s="12">
        <f t="shared" si="1"/>
        <v>-1037.51</v>
      </c>
    </row>
    <row r="20" spans="1:8" x14ac:dyDescent="0.25">
      <c r="A20" s="19" t="s">
        <v>64</v>
      </c>
      <c r="B20" s="12">
        <v>430.54</v>
      </c>
      <c r="C20" s="13">
        <v>45081</v>
      </c>
      <c r="D20" s="13">
        <v>45055</v>
      </c>
      <c r="E20" s="13"/>
      <c r="F20" s="13"/>
      <c r="G20" s="1">
        <f t="shared" si="0"/>
        <v>-26</v>
      </c>
      <c r="H20" s="12">
        <f t="shared" si="1"/>
        <v>-11194.04</v>
      </c>
    </row>
    <row r="21" spans="1:8" x14ac:dyDescent="0.25">
      <c r="A21" s="19" t="s">
        <v>65</v>
      </c>
      <c r="B21" s="12">
        <v>486.54</v>
      </c>
      <c r="C21" s="13">
        <v>45080</v>
      </c>
      <c r="D21" s="13">
        <v>45055</v>
      </c>
      <c r="E21" s="13"/>
      <c r="F21" s="13"/>
      <c r="G21" s="1">
        <f t="shared" si="0"/>
        <v>-25</v>
      </c>
      <c r="H21" s="12">
        <f t="shared" si="1"/>
        <v>-12163.5</v>
      </c>
    </row>
    <row r="22" spans="1:8" x14ac:dyDescent="0.25">
      <c r="A22" s="19" t="s">
        <v>66</v>
      </c>
      <c r="B22" s="12">
        <v>221.65</v>
      </c>
      <c r="C22" s="13">
        <v>45072</v>
      </c>
      <c r="D22" s="13">
        <v>45055</v>
      </c>
      <c r="E22" s="13"/>
      <c r="F22" s="13"/>
      <c r="G22" s="1">
        <f t="shared" si="0"/>
        <v>-17</v>
      </c>
      <c r="H22" s="12">
        <f t="shared" si="1"/>
        <v>-3768.05</v>
      </c>
    </row>
    <row r="23" spans="1:8" x14ac:dyDescent="0.25">
      <c r="A23" s="19" t="s">
        <v>67</v>
      </c>
      <c r="B23" s="12">
        <v>1340</v>
      </c>
      <c r="C23" s="13">
        <v>45080</v>
      </c>
      <c r="D23" s="13">
        <v>45055</v>
      </c>
      <c r="E23" s="13"/>
      <c r="F23" s="13"/>
      <c r="G23" s="1">
        <f t="shared" si="0"/>
        <v>-25</v>
      </c>
      <c r="H23" s="12">
        <f t="shared" si="1"/>
        <v>-33500</v>
      </c>
    </row>
    <row r="24" spans="1:8" x14ac:dyDescent="0.25">
      <c r="A24" s="19" t="s">
        <v>68</v>
      </c>
      <c r="B24" s="12">
        <v>608.02</v>
      </c>
      <c r="C24" s="13">
        <v>45086</v>
      </c>
      <c r="D24" s="13">
        <v>45071</v>
      </c>
      <c r="E24" s="13"/>
      <c r="F24" s="13"/>
      <c r="G24" s="1">
        <f t="shared" si="0"/>
        <v>-15</v>
      </c>
      <c r="H24" s="12">
        <f t="shared" si="1"/>
        <v>-9120.2999999999993</v>
      </c>
    </row>
    <row r="25" spans="1:8" x14ac:dyDescent="0.25">
      <c r="A25" s="19" t="s">
        <v>69</v>
      </c>
      <c r="B25" s="12">
        <v>256.27</v>
      </c>
      <c r="C25" s="13">
        <v>45086</v>
      </c>
      <c r="D25" s="13">
        <v>45071</v>
      </c>
      <c r="E25" s="13"/>
      <c r="F25" s="13"/>
      <c r="G25" s="1">
        <f t="shared" si="0"/>
        <v>-15</v>
      </c>
      <c r="H25" s="12">
        <f t="shared" si="1"/>
        <v>-3844.0499999999997</v>
      </c>
    </row>
    <row r="26" spans="1:8" x14ac:dyDescent="0.25">
      <c r="A26" s="19" t="s">
        <v>70</v>
      </c>
      <c r="B26" s="12">
        <v>163.12</v>
      </c>
      <c r="C26" s="13">
        <v>45098</v>
      </c>
      <c r="D26" s="13">
        <v>45071</v>
      </c>
      <c r="E26" s="13"/>
      <c r="F26" s="13"/>
      <c r="G26" s="1">
        <f t="shared" si="0"/>
        <v>-27</v>
      </c>
      <c r="H26" s="12">
        <f t="shared" si="1"/>
        <v>-4404.24</v>
      </c>
    </row>
    <row r="27" spans="1:8" x14ac:dyDescent="0.25">
      <c r="A27" s="19" t="s">
        <v>71</v>
      </c>
      <c r="B27" s="12">
        <v>137.69999999999999</v>
      </c>
      <c r="C27" s="13">
        <v>45095</v>
      </c>
      <c r="D27" s="13">
        <v>45071</v>
      </c>
      <c r="E27" s="13"/>
      <c r="F27" s="13"/>
      <c r="G27" s="1">
        <f t="shared" si="0"/>
        <v>-24</v>
      </c>
      <c r="H27" s="12">
        <f t="shared" si="1"/>
        <v>-3304.7999999999997</v>
      </c>
    </row>
    <row r="28" spans="1:8" x14ac:dyDescent="0.25">
      <c r="A28" s="19" t="s">
        <v>72</v>
      </c>
      <c r="B28" s="12">
        <v>998.75</v>
      </c>
      <c r="C28" s="13">
        <v>45087</v>
      </c>
      <c r="D28" s="13">
        <v>45071</v>
      </c>
      <c r="E28" s="13"/>
      <c r="F28" s="13"/>
      <c r="G28" s="1">
        <f t="shared" si="0"/>
        <v>-16</v>
      </c>
      <c r="H28" s="12">
        <f t="shared" si="1"/>
        <v>-15980</v>
      </c>
    </row>
    <row r="29" spans="1:8" x14ac:dyDescent="0.25">
      <c r="A29" s="19" t="s">
        <v>73</v>
      </c>
      <c r="B29" s="12">
        <v>334.85</v>
      </c>
      <c r="C29" s="13">
        <v>45088</v>
      </c>
      <c r="D29" s="13">
        <v>45071</v>
      </c>
      <c r="E29" s="13"/>
      <c r="F29" s="13"/>
      <c r="G29" s="1">
        <f t="shared" si="0"/>
        <v>-17</v>
      </c>
      <c r="H29" s="12">
        <f t="shared" si="1"/>
        <v>-5692.4500000000007</v>
      </c>
    </row>
    <row r="30" spans="1:8" x14ac:dyDescent="0.25">
      <c r="A30" s="19" t="s">
        <v>74</v>
      </c>
      <c r="B30" s="12">
        <v>801.75</v>
      </c>
      <c r="C30" s="13">
        <v>45092</v>
      </c>
      <c r="D30" s="13">
        <v>45071</v>
      </c>
      <c r="E30" s="13"/>
      <c r="F30" s="13"/>
      <c r="G30" s="1">
        <f t="shared" si="0"/>
        <v>-21</v>
      </c>
      <c r="H30" s="12">
        <f t="shared" si="1"/>
        <v>-16836.75</v>
      </c>
    </row>
    <row r="31" spans="1:8" x14ac:dyDescent="0.25">
      <c r="A31" s="19" t="s">
        <v>75</v>
      </c>
      <c r="B31" s="12">
        <v>331.78</v>
      </c>
      <c r="C31" s="13">
        <v>45095</v>
      </c>
      <c r="D31" s="13">
        <v>45071</v>
      </c>
      <c r="E31" s="13"/>
      <c r="F31" s="13"/>
      <c r="G31" s="1">
        <f t="shared" si="0"/>
        <v>-24</v>
      </c>
      <c r="H31" s="12">
        <f t="shared" si="1"/>
        <v>-7962.7199999999993</v>
      </c>
    </row>
    <row r="32" spans="1:8" x14ac:dyDescent="0.25">
      <c r="A32" s="19" t="s">
        <v>76</v>
      </c>
      <c r="B32" s="12">
        <v>490.17</v>
      </c>
      <c r="C32" s="13">
        <v>45095</v>
      </c>
      <c r="D32" s="13">
        <v>45071</v>
      </c>
      <c r="E32" s="13"/>
      <c r="F32" s="13"/>
      <c r="G32" s="1">
        <f t="shared" si="0"/>
        <v>-24</v>
      </c>
      <c r="H32" s="12">
        <f t="shared" si="1"/>
        <v>-11764.08</v>
      </c>
    </row>
    <row r="33" spans="1:8" x14ac:dyDescent="0.25">
      <c r="A33" s="19" t="s">
        <v>77</v>
      </c>
      <c r="B33" s="12">
        <v>1058.2</v>
      </c>
      <c r="C33" s="13">
        <v>45099</v>
      </c>
      <c r="D33" s="13">
        <v>45071</v>
      </c>
      <c r="E33" s="13"/>
      <c r="F33" s="13"/>
      <c r="G33" s="1">
        <f t="shared" si="0"/>
        <v>-28</v>
      </c>
      <c r="H33" s="12">
        <f t="shared" si="1"/>
        <v>-29629.600000000002</v>
      </c>
    </row>
    <row r="34" spans="1:8" x14ac:dyDescent="0.25">
      <c r="A34" s="19" t="s">
        <v>78</v>
      </c>
      <c r="B34" s="12">
        <v>160</v>
      </c>
      <c r="C34" s="13">
        <v>45088</v>
      </c>
      <c r="D34" s="13">
        <v>45071</v>
      </c>
      <c r="E34" s="13"/>
      <c r="F34" s="13"/>
      <c r="G34" s="1">
        <f t="shared" si="0"/>
        <v>-17</v>
      </c>
      <c r="H34" s="12">
        <f t="shared" si="1"/>
        <v>-2720</v>
      </c>
    </row>
    <row r="35" spans="1:8" x14ac:dyDescent="0.25">
      <c r="A35" s="19" t="s">
        <v>79</v>
      </c>
      <c r="B35" s="12">
        <v>600</v>
      </c>
      <c r="C35" s="13">
        <v>45086</v>
      </c>
      <c r="D35" s="13">
        <v>45071</v>
      </c>
      <c r="E35" s="13"/>
      <c r="F35" s="13"/>
      <c r="G35" s="1">
        <f t="shared" si="0"/>
        <v>-15</v>
      </c>
      <c r="H35" s="12">
        <f t="shared" si="1"/>
        <v>-9000</v>
      </c>
    </row>
    <row r="36" spans="1:8" x14ac:dyDescent="0.25">
      <c r="A36" s="19" t="s">
        <v>80</v>
      </c>
      <c r="B36" s="12">
        <v>605.25</v>
      </c>
      <c r="C36" s="13">
        <v>45095</v>
      </c>
      <c r="D36" s="13">
        <v>45071</v>
      </c>
      <c r="E36" s="13"/>
      <c r="F36" s="13"/>
      <c r="G36" s="1">
        <f t="shared" si="0"/>
        <v>-24</v>
      </c>
      <c r="H36" s="12">
        <f t="shared" si="1"/>
        <v>-14526</v>
      </c>
    </row>
    <row r="37" spans="1:8" x14ac:dyDescent="0.25">
      <c r="A37" s="19" t="s">
        <v>81</v>
      </c>
      <c r="B37" s="12">
        <v>250.15</v>
      </c>
      <c r="C37" s="13">
        <v>45095</v>
      </c>
      <c r="D37" s="13">
        <v>45071</v>
      </c>
      <c r="E37" s="13"/>
      <c r="F37" s="13"/>
      <c r="G37" s="1">
        <f t="shared" si="0"/>
        <v>-24</v>
      </c>
      <c r="H37" s="12">
        <f t="shared" si="1"/>
        <v>-6003.6</v>
      </c>
    </row>
    <row r="38" spans="1:8" x14ac:dyDescent="0.25">
      <c r="A38" s="19" t="s">
        <v>82</v>
      </c>
      <c r="B38" s="12">
        <v>247.92</v>
      </c>
      <c r="C38" s="13">
        <v>45107</v>
      </c>
      <c r="D38" s="13">
        <v>45092</v>
      </c>
      <c r="E38" s="13"/>
      <c r="F38" s="13"/>
      <c r="G38" s="1">
        <f t="shared" si="0"/>
        <v>-15</v>
      </c>
      <c r="H38" s="12">
        <f t="shared" si="1"/>
        <v>-3718.7999999999997</v>
      </c>
    </row>
    <row r="39" spans="1:8" x14ac:dyDescent="0.25">
      <c r="A39" s="19" t="s">
        <v>83</v>
      </c>
      <c r="B39" s="12">
        <v>598.97</v>
      </c>
      <c r="C39" s="13">
        <v>45112</v>
      </c>
      <c r="D39" s="13">
        <v>45092</v>
      </c>
      <c r="E39" s="13"/>
      <c r="F39" s="13"/>
      <c r="G39" s="1">
        <f t="shared" si="0"/>
        <v>-20</v>
      </c>
      <c r="H39" s="12">
        <f t="shared" si="1"/>
        <v>-11979.400000000001</v>
      </c>
    </row>
    <row r="40" spans="1:8" x14ac:dyDescent="0.25">
      <c r="A40" s="19" t="s">
        <v>84</v>
      </c>
      <c r="B40" s="12">
        <v>234.4</v>
      </c>
      <c r="C40" s="13">
        <v>45108</v>
      </c>
      <c r="D40" s="13">
        <v>45092</v>
      </c>
      <c r="E40" s="13"/>
      <c r="F40" s="13"/>
      <c r="G40" s="1">
        <f t="shared" si="0"/>
        <v>-16</v>
      </c>
      <c r="H40" s="12">
        <f t="shared" si="1"/>
        <v>-3750.4</v>
      </c>
    </row>
    <row r="41" spans="1:8" x14ac:dyDescent="0.25">
      <c r="A41" s="19" t="s">
        <v>85</v>
      </c>
      <c r="B41" s="12">
        <v>79.900000000000006</v>
      </c>
      <c r="C41" s="13">
        <v>45113</v>
      </c>
      <c r="D41" s="13">
        <v>45092</v>
      </c>
      <c r="E41" s="13"/>
      <c r="F41" s="13"/>
      <c r="G41" s="1">
        <f t="shared" si="0"/>
        <v>-21</v>
      </c>
      <c r="H41" s="12">
        <f t="shared" si="1"/>
        <v>-1677.9</v>
      </c>
    </row>
    <row r="42" spans="1:8" x14ac:dyDescent="0.25">
      <c r="A42" s="19" t="s">
        <v>86</v>
      </c>
      <c r="B42" s="12">
        <v>26.4</v>
      </c>
      <c r="C42" s="13">
        <v>45113</v>
      </c>
      <c r="D42" s="13">
        <v>45092</v>
      </c>
      <c r="E42" s="13"/>
      <c r="F42" s="13"/>
      <c r="G42" s="1">
        <f t="shared" si="0"/>
        <v>-21</v>
      </c>
      <c r="H42" s="12">
        <f t="shared" si="1"/>
        <v>-554.4</v>
      </c>
    </row>
    <row r="43" spans="1:8" x14ac:dyDescent="0.25">
      <c r="A43" s="19" t="s">
        <v>87</v>
      </c>
      <c r="B43" s="12">
        <v>118.13</v>
      </c>
      <c r="C43" s="13">
        <v>45101</v>
      </c>
      <c r="D43" s="13">
        <v>45092</v>
      </c>
      <c r="E43" s="13"/>
      <c r="F43" s="13"/>
      <c r="G43" s="1">
        <f t="shared" si="0"/>
        <v>-9</v>
      </c>
      <c r="H43" s="12">
        <f t="shared" si="1"/>
        <v>-1063.17</v>
      </c>
    </row>
    <row r="44" spans="1:8" x14ac:dyDescent="0.25">
      <c r="A44" s="19" t="s">
        <v>88</v>
      </c>
      <c r="B44" s="12">
        <v>250.83</v>
      </c>
      <c r="C44" s="13">
        <v>45101</v>
      </c>
      <c r="D44" s="13">
        <v>45092</v>
      </c>
      <c r="E44" s="13"/>
      <c r="F44" s="13"/>
      <c r="G44" s="1">
        <f t="shared" si="0"/>
        <v>-9</v>
      </c>
      <c r="H44" s="12">
        <f t="shared" si="1"/>
        <v>-2257.4700000000003</v>
      </c>
    </row>
    <row r="45" spans="1:8" x14ac:dyDescent="0.25">
      <c r="A45" s="19" t="s">
        <v>89</v>
      </c>
      <c r="B45" s="12">
        <v>300</v>
      </c>
      <c r="C45" s="13">
        <v>45108</v>
      </c>
      <c r="D45" s="13">
        <v>45092</v>
      </c>
      <c r="E45" s="13"/>
      <c r="F45" s="13"/>
      <c r="G45" s="1">
        <f t="shared" si="0"/>
        <v>-16</v>
      </c>
      <c r="H45" s="12">
        <f t="shared" si="1"/>
        <v>-4800</v>
      </c>
    </row>
    <row r="46" spans="1:8" x14ac:dyDescent="0.25">
      <c r="A46" s="19" t="s">
        <v>90</v>
      </c>
      <c r="B46" s="12">
        <v>320</v>
      </c>
      <c r="C46" s="13">
        <v>45108</v>
      </c>
      <c r="D46" s="13">
        <v>45092</v>
      </c>
      <c r="E46" s="13"/>
      <c r="F46" s="13"/>
      <c r="G46" s="1">
        <f t="shared" si="0"/>
        <v>-16</v>
      </c>
      <c r="H46" s="12">
        <f t="shared" si="1"/>
        <v>-5120</v>
      </c>
    </row>
    <row r="47" spans="1:8" x14ac:dyDescent="0.25">
      <c r="A47" s="19" t="s">
        <v>91</v>
      </c>
      <c r="B47" s="12">
        <v>27.49</v>
      </c>
      <c r="C47" s="13">
        <v>45107</v>
      </c>
      <c r="D47" s="13">
        <v>45092</v>
      </c>
      <c r="E47" s="13"/>
      <c r="F47" s="13"/>
      <c r="G47" s="1">
        <f t="shared" si="0"/>
        <v>-15</v>
      </c>
      <c r="H47" s="12">
        <f t="shared" si="1"/>
        <v>-412.34999999999997</v>
      </c>
    </row>
    <row r="48" spans="1:8" x14ac:dyDescent="0.25">
      <c r="A48" s="19" t="s">
        <v>92</v>
      </c>
      <c r="B48" s="12">
        <v>607.96</v>
      </c>
      <c r="C48" s="13">
        <v>45116</v>
      </c>
      <c r="D48" s="13">
        <v>45092</v>
      </c>
      <c r="E48" s="13"/>
      <c r="F48" s="13"/>
      <c r="G48" s="1">
        <f t="shared" si="0"/>
        <v>-24</v>
      </c>
      <c r="H48" s="12">
        <f t="shared" si="1"/>
        <v>-14591.04</v>
      </c>
    </row>
    <row r="49" spans="1:8" x14ac:dyDescent="0.25">
      <c r="A49" s="19" t="s">
        <v>93</v>
      </c>
      <c r="B49" s="12">
        <v>314.31</v>
      </c>
      <c r="C49" s="13">
        <v>45119</v>
      </c>
      <c r="D49" s="13">
        <v>45092</v>
      </c>
      <c r="E49" s="13"/>
      <c r="F49" s="13"/>
      <c r="G49" s="1">
        <f t="shared" si="0"/>
        <v>-27</v>
      </c>
      <c r="H49" s="12">
        <f t="shared" si="1"/>
        <v>-8486.3700000000008</v>
      </c>
    </row>
    <row r="50" spans="1:8" x14ac:dyDescent="0.25">
      <c r="A50" s="19" t="s">
        <v>94</v>
      </c>
      <c r="B50" s="12">
        <v>739.9</v>
      </c>
      <c r="C50" s="13">
        <v>45107</v>
      </c>
      <c r="D50" s="13">
        <v>45092</v>
      </c>
      <c r="E50" s="13"/>
      <c r="F50" s="13"/>
      <c r="G50" s="1">
        <f t="shared" si="0"/>
        <v>-15</v>
      </c>
      <c r="H50" s="12">
        <f t="shared" si="1"/>
        <v>-11098.5</v>
      </c>
    </row>
    <row r="51" spans="1:8" x14ac:dyDescent="0.25">
      <c r="A51" s="19" t="s">
        <v>95</v>
      </c>
      <c r="B51" s="12">
        <v>617.42999999999995</v>
      </c>
      <c r="C51" s="13">
        <v>45105</v>
      </c>
      <c r="D51" s="13">
        <v>45092</v>
      </c>
      <c r="E51" s="13"/>
      <c r="F51" s="13"/>
      <c r="G51" s="1">
        <f t="shared" si="0"/>
        <v>-13</v>
      </c>
      <c r="H51" s="12">
        <f t="shared" si="1"/>
        <v>-8026.5899999999992</v>
      </c>
    </row>
    <row r="52" spans="1:8" x14ac:dyDescent="0.25">
      <c r="A52" s="19" t="s">
        <v>96</v>
      </c>
      <c r="B52" s="12">
        <v>169.23</v>
      </c>
      <c r="C52" s="13">
        <v>45119</v>
      </c>
      <c r="D52" s="13">
        <v>45092</v>
      </c>
      <c r="E52" s="13"/>
      <c r="F52" s="13"/>
      <c r="G52" s="1">
        <f t="shared" si="0"/>
        <v>-27</v>
      </c>
      <c r="H52" s="12">
        <f t="shared" si="1"/>
        <v>-4569.21</v>
      </c>
    </row>
    <row r="53" spans="1:8" x14ac:dyDescent="0.25">
      <c r="A53" s="19" t="s">
        <v>97</v>
      </c>
      <c r="B53" s="12">
        <v>73.77</v>
      </c>
      <c r="C53" s="13">
        <v>45123</v>
      </c>
      <c r="D53" s="13">
        <v>45108</v>
      </c>
      <c r="E53" s="13"/>
      <c r="F53" s="13"/>
      <c r="G53" s="1">
        <f t="shared" si="0"/>
        <v>-15</v>
      </c>
      <c r="H53" s="12">
        <f t="shared" si="1"/>
        <v>-1106.55</v>
      </c>
    </row>
    <row r="54" spans="1:8" x14ac:dyDescent="0.25">
      <c r="A54" s="19" t="s">
        <v>98</v>
      </c>
      <c r="B54" s="12">
        <v>226.96</v>
      </c>
      <c r="C54" s="13">
        <v>45105</v>
      </c>
      <c r="D54" s="13">
        <v>45108</v>
      </c>
      <c r="E54" s="13"/>
      <c r="F54" s="13"/>
      <c r="G54" s="1">
        <f t="shared" si="0"/>
        <v>3</v>
      </c>
      <c r="H54" s="12">
        <f t="shared" si="1"/>
        <v>680.88</v>
      </c>
    </row>
    <row r="55" spans="1:8" x14ac:dyDescent="0.25">
      <c r="A55" s="19" t="s">
        <v>99</v>
      </c>
      <c r="B55" s="12">
        <v>1180</v>
      </c>
      <c r="C55" s="13">
        <v>45130</v>
      </c>
      <c r="D55" s="13">
        <v>45108</v>
      </c>
      <c r="E55" s="13"/>
      <c r="F55" s="13"/>
      <c r="G55" s="1">
        <f t="shared" si="0"/>
        <v>-22</v>
      </c>
      <c r="H55" s="12">
        <f t="shared" si="1"/>
        <v>-25960</v>
      </c>
    </row>
    <row r="56" spans="1:8" x14ac:dyDescent="0.25">
      <c r="A56" s="19" t="s">
        <v>100</v>
      </c>
      <c r="B56" s="12">
        <v>528</v>
      </c>
      <c r="C56" s="13">
        <v>45127</v>
      </c>
      <c r="D56" s="13">
        <v>45108</v>
      </c>
      <c r="E56" s="13"/>
      <c r="F56" s="13"/>
      <c r="G56" s="1">
        <f t="shared" si="0"/>
        <v>-19</v>
      </c>
      <c r="H56" s="12">
        <f t="shared" si="1"/>
        <v>-10032</v>
      </c>
    </row>
    <row r="57" spans="1:8" x14ac:dyDescent="0.25">
      <c r="A57" s="19" t="s">
        <v>101</v>
      </c>
      <c r="B57" s="12">
        <v>1212</v>
      </c>
      <c r="C57" s="13">
        <v>45130</v>
      </c>
      <c r="D57" s="13">
        <v>45108</v>
      </c>
      <c r="E57" s="13"/>
      <c r="F57" s="13"/>
      <c r="G57" s="1">
        <f t="shared" si="0"/>
        <v>-22</v>
      </c>
      <c r="H57" s="12">
        <f t="shared" si="1"/>
        <v>-26664</v>
      </c>
    </row>
    <row r="58" spans="1:8" x14ac:dyDescent="0.25">
      <c r="A58" s="19" t="s">
        <v>102</v>
      </c>
      <c r="B58" s="12">
        <v>820</v>
      </c>
      <c r="C58" s="13">
        <v>45130</v>
      </c>
      <c r="D58" s="13">
        <v>45108</v>
      </c>
      <c r="E58" s="13"/>
      <c r="F58" s="13"/>
      <c r="G58" s="1">
        <f t="shared" si="0"/>
        <v>-22</v>
      </c>
      <c r="H58" s="12">
        <f t="shared" si="1"/>
        <v>-18040</v>
      </c>
    </row>
    <row r="59" spans="1:8" x14ac:dyDescent="0.25">
      <c r="A59" s="19" t="s">
        <v>103</v>
      </c>
      <c r="B59" s="12">
        <v>890</v>
      </c>
      <c r="C59" s="13">
        <v>45127</v>
      </c>
      <c r="D59" s="13">
        <v>45108</v>
      </c>
      <c r="E59" s="13"/>
      <c r="F59" s="13"/>
      <c r="G59" s="1">
        <f t="shared" si="0"/>
        <v>-19</v>
      </c>
      <c r="H59" s="12">
        <f t="shared" si="1"/>
        <v>-16910</v>
      </c>
    </row>
    <row r="60" spans="1:8" x14ac:dyDescent="0.25">
      <c r="A60" s="19" t="s">
        <v>104</v>
      </c>
      <c r="B60" s="12">
        <v>496.55</v>
      </c>
      <c r="C60" s="13">
        <v>45137</v>
      </c>
      <c r="D60" s="13">
        <v>45108</v>
      </c>
      <c r="E60" s="13"/>
      <c r="F60" s="13"/>
      <c r="G60" s="1">
        <f t="shared" si="0"/>
        <v>-29</v>
      </c>
      <c r="H60" s="12">
        <f t="shared" si="1"/>
        <v>-14399.95</v>
      </c>
    </row>
    <row r="61" spans="1:8" x14ac:dyDescent="0.25">
      <c r="A61" s="19" t="s">
        <v>105</v>
      </c>
      <c r="B61" s="12">
        <v>495</v>
      </c>
      <c r="C61" s="13">
        <v>45135</v>
      </c>
      <c r="D61" s="13">
        <v>45108</v>
      </c>
      <c r="E61" s="13"/>
      <c r="F61" s="13"/>
      <c r="G61" s="1">
        <f t="shared" si="0"/>
        <v>-27</v>
      </c>
      <c r="H61" s="12">
        <f t="shared" si="1"/>
        <v>-13365</v>
      </c>
    </row>
    <row r="62" spans="1:8" x14ac:dyDescent="0.25">
      <c r="A62" s="19" t="s">
        <v>106</v>
      </c>
      <c r="B62" s="12">
        <v>524.77</v>
      </c>
      <c r="C62" s="13">
        <v>45129</v>
      </c>
      <c r="D62" s="13">
        <v>45108</v>
      </c>
      <c r="E62" s="13"/>
      <c r="F62" s="13"/>
      <c r="G62" s="1">
        <f t="shared" si="0"/>
        <v>-21</v>
      </c>
      <c r="H62" s="12">
        <f t="shared" si="1"/>
        <v>-11020.17</v>
      </c>
    </row>
    <row r="63" spans="1:8" x14ac:dyDescent="0.25">
      <c r="A63" s="19" t="s">
        <v>107</v>
      </c>
      <c r="B63" s="12">
        <v>730</v>
      </c>
      <c r="C63" s="13">
        <v>45129</v>
      </c>
      <c r="D63" s="13">
        <v>45108</v>
      </c>
      <c r="E63" s="13"/>
      <c r="F63" s="13"/>
      <c r="G63" s="1">
        <f t="shared" si="0"/>
        <v>-21</v>
      </c>
      <c r="H63" s="12">
        <f t="shared" si="1"/>
        <v>-15330</v>
      </c>
    </row>
    <row r="64" spans="1:8" x14ac:dyDescent="0.25">
      <c r="A64" s="19" t="s">
        <v>108</v>
      </c>
      <c r="B64" s="12">
        <v>517.94000000000005</v>
      </c>
      <c r="C64" s="13">
        <v>45127</v>
      </c>
      <c r="D64" s="13">
        <v>45108</v>
      </c>
      <c r="E64" s="13"/>
      <c r="F64" s="13"/>
      <c r="G64" s="1">
        <f t="shared" si="0"/>
        <v>-19</v>
      </c>
      <c r="H64" s="12">
        <f t="shared" si="1"/>
        <v>-9840.86</v>
      </c>
    </row>
    <row r="65" spans="1:8" x14ac:dyDescent="0.25">
      <c r="A65" s="19" t="s">
        <v>109</v>
      </c>
      <c r="B65" s="12">
        <v>240</v>
      </c>
      <c r="C65" s="13">
        <v>45129</v>
      </c>
      <c r="D65" s="13">
        <v>45108</v>
      </c>
      <c r="E65" s="13"/>
      <c r="F65" s="13"/>
      <c r="G65" s="1">
        <f t="shared" si="0"/>
        <v>-21</v>
      </c>
      <c r="H65" s="12">
        <f t="shared" si="1"/>
        <v>-5040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topLeftCell="A4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33968.17</v>
      </c>
      <c r="C1">
        <f>COUNTA(A4:A353)</f>
        <v>22</v>
      </c>
      <c r="G1" s="16">
        <f>IF(B1&lt;&gt;0,H1/B1,0)</f>
        <v>-18.670791803032074</v>
      </c>
      <c r="H1" s="15">
        <f>SUM(H4:H353)</f>
        <v>-634212.63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110</v>
      </c>
      <c r="B4" s="12">
        <v>699.8</v>
      </c>
      <c r="C4" s="13">
        <v>45143</v>
      </c>
      <c r="D4" s="13">
        <v>45119</v>
      </c>
      <c r="E4" s="13"/>
      <c r="F4" s="13"/>
      <c r="G4" s="1">
        <f>D4-C4-(F4-E4)</f>
        <v>-24</v>
      </c>
      <c r="H4" s="12">
        <f>B4*G4</f>
        <v>-16795.199999999997</v>
      </c>
    </row>
    <row r="5" spans="1:8" x14ac:dyDescent="0.25">
      <c r="A5" s="19" t="s">
        <v>111</v>
      </c>
      <c r="B5" s="12">
        <v>153</v>
      </c>
      <c r="C5" s="13">
        <v>45140</v>
      </c>
      <c r="D5" s="13">
        <v>45119</v>
      </c>
      <c r="E5" s="13"/>
      <c r="F5" s="13"/>
      <c r="G5" s="1">
        <f t="shared" ref="G5:G68" si="0">D5-C5-(F5-E5)</f>
        <v>-21</v>
      </c>
      <c r="H5" s="12">
        <f t="shared" ref="H5:H68" si="1">B5*G5</f>
        <v>-3213</v>
      </c>
    </row>
    <row r="6" spans="1:8" x14ac:dyDescent="0.25">
      <c r="A6" s="19" t="s">
        <v>112</v>
      </c>
      <c r="B6" s="12">
        <v>240</v>
      </c>
      <c r="C6" s="13">
        <v>45141</v>
      </c>
      <c r="D6" s="13">
        <v>45119</v>
      </c>
      <c r="E6" s="13"/>
      <c r="F6" s="13"/>
      <c r="G6" s="1">
        <f t="shared" si="0"/>
        <v>-22</v>
      </c>
      <c r="H6" s="12">
        <f t="shared" si="1"/>
        <v>-5280</v>
      </c>
    </row>
    <row r="7" spans="1:8" x14ac:dyDescent="0.25">
      <c r="A7" s="19" t="s">
        <v>113</v>
      </c>
      <c r="B7" s="12">
        <v>240</v>
      </c>
      <c r="C7" s="13">
        <v>45141</v>
      </c>
      <c r="D7" s="13">
        <v>45119</v>
      </c>
      <c r="E7" s="13"/>
      <c r="F7" s="13"/>
      <c r="G7" s="1">
        <f t="shared" si="0"/>
        <v>-22</v>
      </c>
      <c r="H7" s="12">
        <f t="shared" si="1"/>
        <v>-5280</v>
      </c>
    </row>
    <row r="8" spans="1:8" x14ac:dyDescent="0.25">
      <c r="A8" s="19" t="s">
        <v>114</v>
      </c>
      <c r="B8" s="12">
        <v>2026</v>
      </c>
      <c r="C8" s="13">
        <v>45148</v>
      </c>
      <c r="D8" s="13">
        <v>45131</v>
      </c>
      <c r="E8" s="13"/>
      <c r="F8" s="13"/>
      <c r="G8" s="1">
        <f t="shared" si="0"/>
        <v>-17</v>
      </c>
      <c r="H8" s="12">
        <f t="shared" si="1"/>
        <v>-34442</v>
      </c>
    </row>
    <row r="9" spans="1:8" x14ac:dyDescent="0.25">
      <c r="A9" s="19" t="s">
        <v>115</v>
      </c>
      <c r="B9" s="12">
        <v>1542</v>
      </c>
      <c r="C9" s="13">
        <v>45157</v>
      </c>
      <c r="D9" s="13">
        <v>45131</v>
      </c>
      <c r="E9" s="13"/>
      <c r="F9" s="13"/>
      <c r="G9" s="1">
        <f t="shared" si="0"/>
        <v>-26</v>
      </c>
      <c r="H9" s="12">
        <f t="shared" si="1"/>
        <v>-40092</v>
      </c>
    </row>
    <row r="10" spans="1:8" x14ac:dyDescent="0.25">
      <c r="A10" s="19" t="s">
        <v>116</v>
      </c>
      <c r="B10" s="12">
        <v>495</v>
      </c>
      <c r="C10" s="13">
        <v>45157</v>
      </c>
      <c r="D10" s="13">
        <v>45131</v>
      </c>
      <c r="E10" s="13"/>
      <c r="F10" s="13"/>
      <c r="G10" s="1">
        <f t="shared" si="0"/>
        <v>-26</v>
      </c>
      <c r="H10" s="12">
        <f t="shared" si="1"/>
        <v>-12870</v>
      </c>
    </row>
    <row r="11" spans="1:8" x14ac:dyDescent="0.25">
      <c r="A11" s="19" t="s">
        <v>117</v>
      </c>
      <c r="B11" s="12">
        <v>7200</v>
      </c>
      <c r="C11" s="13">
        <v>45157</v>
      </c>
      <c r="D11" s="13">
        <v>45131</v>
      </c>
      <c r="E11" s="13"/>
      <c r="F11" s="13"/>
      <c r="G11" s="1">
        <f t="shared" si="0"/>
        <v>-26</v>
      </c>
      <c r="H11" s="12">
        <f t="shared" si="1"/>
        <v>-187200</v>
      </c>
    </row>
    <row r="12" spans="1:8" x14ac:dyDescent="0.25">
      <c r="A12" s="19" t="s">
        <v>118</v>
      </c>
      <c r="B12" s="12">
        <v>79</v>
      </c>
      <c r="C12" s="13">
        <v>45140</v>
      </c>
      <c r="D12" s="13">
        <v>45131</v>
      </c>
      <c r="E12" s="13"/>
      <c r="F12" s="13"/>
      <c r="G12" s="1">
        <f t="shared" si="0"/>
        <v>-9</v>
      </c>
      <c r="H12" s="12">
        <f t="shared" si="1"/>
        <v>-711</v>
      </c>
    </row>
    <row r="13" spans="1:8" x14ac:dyDescent="0.25">
      <c r="A13" s="19" t="s">
        <v>119</v>
      </c>
      <c r="B13" s="12">
        <v>560.65</v>
      </c>
      <c r="C13" s="13">
        <v>45178</v>
      </c>
      <c r="D13" s="13">
        <v>45168</v>
      </c>
      <c r="E13" s="13"/>
      <c r="F13" s="13"/>
      <c r="G13" s="1">
        <f t="shared" si="0"/>
        <v>-10</v>
      </c>
      <c r="H13" s="12">
        <f t="shared" si="1"/>
        <v>-5606.5</v>
      </c>
    </row>
    <row r="14" spans="1:8" x14ac:dyDescent="0.25">
      <c r="A14" s="19" t="s">
        <v>120</v>
      </c>
      <c r="B14" s="12">
        <v>432.4</v>
      </c>
      <c r="C14" s="13">
        <v>45150</v>
      </c>
      <c r="D14" s="13">
        <v>45168</v>
      </c>
      <c r="E14" s="13"/>
      <c r="F14" s="13"/>
      <c r="G14" s="1">
        <f t="shared" si="0"/>
        <v>18</v>
      </c>
      <c r="H14" s="12">
        <f t="shared" si="1"/>
        <v>7783.2</v>
      </c>
    </row>
    <row r="15" spans="1:8" x14ac:dyDescent="0.25">
      <c r="A15" s="19" t="s">
        <v>121</v>
      </c>
      <c r="B15" s="12">
        <v>221.65</v>
      </c>
      <c r="C15" s="13">
        <v>45163</v>
      </c>
      <c r="D15" s="13">
        <v>45168</v>
      </c>
      <c r="E15" s="13"/>
      <c r="F15" s="13"/>
      <c r="G15" s="1">
        <f t="shared" si="0"/>
        <v>5</v>
      </c>
      <c r="H15" s="12">
        <f t="shared" si="1"/>
        <v>1108.25</v>
      </c>
    </row>
    <row r="16" spans="1:8" x14ac:dyDescent="0.25">
      <c r="A16" s="19" t="s">
        <v>122</v>
      </c>
      <c r="B16" s="12">
        <v>961.52</v>
      </c>
      <c r="C16" s="13">
        <v>45177</v>
      </c>
      <c r="D16" s="13">
        <v>45168</v>
      </c>
      <c r="E16" s="13"/>
      <c r="F16" s="13"/>
      <c r="G16" s="1">
        <f t="shared" si="0"/>
        <v>-9</v>
      </c>
      <c r="H16" s="12">
        <f t="shared" si="1"/>
        <v>-8653.68</v>
      </c>
    </row>
    <row r="17" spans="1:8" x14ac:dyDescent="0.25">
      <c r="A17" s="19" t="s">
        <v>123</v>
      </c>
      <c r="B17" s="12">
        <v>1631.92</v>
      </c>
      <c r="C17" s="13">
        <v>45177</v>
      </c>
      <c r="D17" s="13">
        <v>45168</v>
      </c>
      <c r="E17" s="13"/>
      <c r="F17" s="13"/>
      <c r="G17" s="1">
        <f t="shared" si="0"/>
        <v>-9</v>
      </c>
      <c r="H17" s="12">
        <f t="shared" si="1"/>
        <v>-14687.28</v>
      </c>
    </row>
    <row r="18" spans="1:8" x14ac:dyDescent="0.25">
      <c r="A18" s="19" t="s">
        <v>124</v>
      </c>
      <c r="B18" s="12">
        <v>3660.75</v>
      </c>
      <c r="C18" s="13">
        <v>45177</v>
      </c>
      <c r="D18" s="13">
        <v>45168</v>
      </c>
      <c r="E18" s="13"/>
      <c r="F18" s="13"/>
      <c r="G18" s="1">
        <f t="shared" si="0"/>
        <v>-9</v>
      </c>
      <c r="H18" s="12">
        <f t="shared" si="1"/>
        <v>-32946.75</v>
      </c>
    </row>
    <row r="19" spans="1:8" x14ac:dyDescent="0.25">
      <c r="A19" s="19" t="s">
        <v>125</v>
      </c>
      <c r="B19" s="12">
        <v>8112.21</v>
      </c>
      <c r="C19" s="13">
        <v>45206</v>
      </c>
      <c r="D19" s="13">
        <v>45188</v>
      </c>
      <c r="E19" s="13"/>
      <c r="F19" s="13"/>
      <c r="G19" s="1">
        <f t="shared" si="0"/>
        <v>-18</v>
      </c>
      <c r="H19" s="12">
        <f t="shared" si="1"/>
        <v>-146019.78</v>
      </c>
    </row>
    <row r="20" spans="1:8" x14ac:dyDescent="0.25">
      <c r="A20" s="19" t="s">
        <v>126</v>
      </c>
      <c r="B20" s="12">
        <v>307</v>
      </c>
      <c r="C20" s="13">
        <v>45204</v>
      </c>
      <c r="D20" s="13">
        <v>45188</v>
      </c>
      <c r="E20" s="13"/>
      <c r="F20" s="13"/>
      <c r="G20" s="1">
        <f t="shared" si="0"/>
        <v>-16</v>
      </c>
      <c r="H20" s="12">
        <f t="shared" si="1"/>
        <v>-4912</v>
      </c>
    </row>
    <row r="21" spans="1:8" x14ac:dyDescent="0.25">
      <c r="A21" s="19" t="s">
        <v>127</v>
      </c>
      <c r="B21" s="12">
        <v>187.51</v>
      </c>
      <c r="C21" s="13">
        <v>45211</v>
      </c>
      <c r="D21" s="13">
        <v>45188</v>
      </c>
      <c r="E21" s="13"/>
      <c r="F21" s="13"/>
      <c r="G21" s="1">
        <f t="shared" si="0"/>
        <v>-23</v>
      </c>
      <c r="H21" s="12">
        <f t="shared" si="1"/>
        <v>-4312.7299999999996</v>
      </c>
    </row>
    <row r="22" spans="1:8" x14ac:dyDescent="0.25">
      <c r="A22" s="19" t="s">
        <v>128</v>
      </c>
      <c r="B22" s="12">
        <v>250.83</v>
      </c>
      <c r="C22" s="13">
        <v>45204</v>
      </c>
      <c r="D22" s="13">
        <v>45188</v>
      </c>
      <c r="E22" s="13"/>
      <c r="F22" s="13"/>
      <c r="G22" s="1">
        <f t="shared" si="0"/>
        <v>-16</v>
      </c>
      <c r="H22" s="12">
        <f t="shared" si="1"/>
        <v>-4013.28</v>
      </c>
    </row>
    <row r="23" spans="1:8" x14ac:dyDescent="0.25">
      <c r="A23" s="19" t="s">
        <v>129</v>
      </c>
      <c r="B23" s="12">
        <v>118.13</v>
      </c>
      <c r="C23" s="13">
        <v>45204</v>
      </c>
      <c r="D23" s="13">
        <v>45188</v>
      </c>
      <c r="E23" s="13"/>
      <c r="F23" s="13"/>
      <c r="G23" s="1">
        <f t="shared" si="0"/>
        <v>-16</v>
      </c>
      <c r="H23" s="12">
        <f t="shared" si="1"/>
        <v>-1890.08</v>
      </c>
    </row>
    <row r="24" spans="1:8" x14ac:dyDescent="0.25">
      <c r="A24" s="19" t="s">
        <v>130</v>
      </c>
      <c r="B24" s="12">
        <v>880.15</v>
      </c>
      <c r="C24" s="13">
        <v>45205</v>
      </c>
      <c r="D24" s="13">
        <v>45188</v>
      </c>
      <c r="E24" s="13"/>
      <c r="F24" s="13"/>
      <c r="G24" s="1">
        <f t="shared" si="0"/>
        <v>-17</v>
      </c>
      <c r="H24" s="12">
        <f t="shared" si="1"/>
        <v>-14962.55</v>
      </c>
    </row>
    <row r="25" spans="1:8" x14ac:dyDescent="0.25">
      <c r="A25" s="19" t="s">
        <v>131</v>
      </c>
      <c r="B25" s="12">
        <v>3968.65</v>
      </c>
      <c r="C25" s="13">
        <v>45213</v>
      </c>
      <c r="D25" s="13">
        <v>45188</v>
      </c>
      <c r="E25" s="13"/>
      <c r="F25" s="13"/>
      <c r="G25" s="1">
        <f t="shared" si="0"/>
        <v>-25</v>
      </c>
      <c r="H25" s="12">
        <f t="shared" si="1"/>
        <v>-99216.25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30093.439999999995</v>
      </c>
      <c r="C1">
        <f>COUNTA(A4:A353)</f>
        <v>33</v>
      </c>
      <c r="G1" s="16">
        <f>IF(B1&lt;&gt;0,H1/B1,0)</f>
        <v>-27.683949059994475</v>
      </c>
      <c r="H1" s="15">
        <f>SUM(H4:H353)</f>
        <v>-833105.26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132</v>
      </c>
      <c r="B4" s="12">
        <v>100</v>
      </c>
      <c r="C4" s="13">
        <v>45247</v>
      </c>
      <c r="D4" s="13">
        <v>45217</v>
      </c>
      <c r="E4" s="13"/>
      <c r="F4" s="13"/>
      <c r="G4" s="1">
        <f>D4-C4-(F4-E4)</f>
        <v>-30</v>
      </c>
      <c r="H4" s="12">
        <f>B4*G4</f>
        <v>-3000</v>
      </c>
    </row>
    <row r="5" spans="1:8" x14ac:dyDescent="0.25">
      <c r="A5" s="19" t="s">
        <v>133</v>
      </c>
      <c r="B5" s="12">
        <v>850</v>
      </c>
      <c r="C5" s="13">
        <v>45245</v>
      </c>
      <c r="D5" s="13">
        <v>45217</v>
      </c>
      <c r="E5" s="13"/>
      <c r="F5" s="13"/>
      <c r="G5" s="1">
        <f t="shared" ref="G5:G68" si="0">D5-C5-(F5-E5)</f>
        <v>-28</v>
      </c>
      <c r="H5" s="12">
        <f t="shared" ref="H5:H68" si="1">B5*G5</f>
        <v>-23800</v>
      </c>
    </row>
    <row r="6" spans="1:8" x14ac:dyDescent="0.25">
      <c r="A6" s="19" t="s">
        <v>134</v>
      </c>
      <c r="B6" s="12">
        <v>2513.79</v>
      </c>
      <c r="C6" s="13">
        <v>45239</v>
      </c>
      <c r="D6" s="13">
        <v>45217</v>
      </c>
      <c r="E6" s="13"/>
      <c r="F6" s="13"/>
      <c r="G6" s="1">
        <f t="shared" si="0"/>
        <v>-22</v>
      </c>
      <c r="H6" s="12">
        <f t="shared" si="1"/>
        <v>-55303.38</v>
      </c>
    </row>
    <row r="7" spans="1:8" x14ac:dyDescent="0.25">
      <c r="A7" s="19" t="s">
        <v>135</v>
      </c>
      <c r="B7" s="12">
        <v>79</v>
      </c>
      <c r="C7" s="13">
        <v>45232</v>
      </c>
      <c r="D7" s="13">
        <v>45217</v>
      </c>
      <c r="E7" s="13"/>
      <c r="F7" s="13"/>
      <c r="G7" s="1">
        <f t="shared" si="0"/>
        <v>-15</v>
      </c>
      <c r="H7" s="12">
        <f t="shared" si="1"/>
        <v>-1185</v>
      </c>
    </row>
    <row r="8" spans="1:8" x14ac:dyDescent="0.25">
      <c r="A8" s="19" t="s">
        <v>136</v>
      </c>
      <c r="B8" s="12">
        <v>153</v>
      </c>
      <c r="C8" s="13">
        <v>45232</v>
      </c>
      <c r="D8" s="13">
        <v>45217</v>
      </c>
      <c r="E8" s="13"/>
      <c r="F8" s="13"/>
      <c r="G8" s="1">
        <f t="shared" si="0"/>
        <v>-15</v>
      </c>
      <c r="H8" s="12">
        <f t="shared" si="1"/>
        <v>-2295</v>
      </c>
    </row>
    <row r="9" spans="1:8" x14ac:dyDescent="0.25">
      <c r="A9" s="19" t="s">
        <v>137</v>
      </c>
      <c r="B9" s="12">
        <v>19.2</v>
      </c>
      <c r="C9" s="13">
        <v>45252</v>
      </c>
      <c r="D9" s="13">
        <v>45223</v>
      </c>
      <c r="E9" s="13"/>
      <c r="F9" s="13"/>
      <c r="G9" s="1">
        <f t="shared" si="0"/>
        <v>-29</v>
      </c>
      <c r="H9" s="12">
        <f t="shared" si="1"/>
        <v>-556.79999999999995</v>
      </c>
    </row>
    <row r="10" spans="1:8" x14ac:dyDescent="0.25">
      <c r="A10" s="19" t="s">
        <v>138</v>
      </c>
      <c r="B10" s="12">
        <v>221.65</v>
      </c>
      <c r="C10" s="13">
        <v>45254</v>
      </c>
      <c r="D10" s="13">
        <v>45238</v>
      </c>
      <c r="E10" s="13"/>
      <c r="F10" s="13"/>
      <c r="G10" s="1">
        <f t="shared" si="0"/>
        <v>-16</v>
      </c>
      <c r="H10" s="12">
        <f t="shared" si="1"/>
        <v>-3546.4</v>
      </c>
    </row>
    <row r="11" spans="1:8" x14ac:dyDescent="0.25">
      <c r="A11" s="19" t="s">
        <v>139</v>
      </c>
      <c r="B11" s="12">
        <v>61</v>
      </c>
      <c r="C11" s="13">
        <v>45259</v>
      </c>
      <c r="D11" s="13">
        <v>45238</v>
      </c>
      <c r="E11" s="13"/>
      <c r="F11" s="13"/>
      <c r="G11" s="1">
        <f t="shared" si="0"/>
        <v>-21</v>
      </c>
      <c r="H11" s="12">
        <f t="shared" si="1"/>
        <v>-1281</v>
      </c>
    </row>
    <row r="12" spans="1:8" x14ac:dyDescent="0.25">
      <c r="A12" s="19" t="s">
        <v>140</v>
      </c>
      <c r="B12" s="12">
        <v>104.23</v>
      </c>
      <c r="C12" s="13">
        <v>45266</v>
      </c>
      <c r="D12" s="13">
        <v>45238</v>
      </c>
      <c r="E12" s="13"/>
      <c r="F12" s="13"/>
      <c r="G12" s="1">
        <f t="shared" si="0"/>
        <v>-28</v>
      </c>
      <c r="H12" s="12">
        <f t="shared" si="1"/>
        <v>-2918.44</v>
      </c>
    </row>
    <row r="13" spans="1:8" x14ac:dyDescent="0.25">
      <c r="A13" s="19" t="s">
        <v>141</v>
      </c>
      <c r="B13" s="12">
        <v>130</v>
      </c>
      <c r="C13" s="13">
        <v>45266</v>
      </c>
      <c r="D13" s="13">
        <v>45238</v>
      </c>
      <c r="E13" s="13"/>
      <c r="F13" s="13"/>
      <c r="G13" s="1">
        <f t="shared" si="0"/>
        <v>-28</v>
      </c>
      <c r="H13" s="12">
        <f t="shared" si="1"/>
        <v>-3640</v>
      </c>
    </row>
    <row r="14" spans="1:8" x14ac:dyDescent="0.25">
      <c r="A14" s="19" t="s">
        <v>142</v>
      </c>
      <c r="B14" s="12">
        <v>400</v>
      </c>
      <c r="C14" s="13">
        <v>45266</v>
      </c>
      <c r="D14" s="13">
        <v>45238</v>
      </c>
      <c r="E14" s="13"/>
      <c r="F14" s="13"/>
      <c r="G14" s="1">
        <f t="shared" si="0"/>
        <v>-28</v>
      </c>
      <c r="H14" s="12">
        <f t="shared" si="1"/>
        <v>-11200</v>
      </c>
    </row>
    <row r="15" spans="1:8" x14ac:dyDescent="0.25">
      <c r="A15" s="19" t="s">
        <v>143</v>
      </c>
      <c r="B15" s="12">
        <v>340</v>
      </c>
      <c r="C15" s="13">
        <v>45266</v>
      </c>
      <c r="D15" s="13">
        <v>45238</v>
      </c>
      <c r="E15" s="13"/>
      <c r="F15" s="13"/>
      <c r="G15" s="1">
        <f t="shared" si="0"/>
        <v>-28</v>
      </c>
      <c r="H15" s="12">
        <f t="shared" si="1"/>
        <v>-9520</v>
      </c>
    </row>
    <row r="16" spans="1:8" x14ac:dyDescent="0.25">
      <c r="A16" s="19" t="s">
        <v>144</v>
      </c>
      <c r="B16" s="12">
        <v>3278.69</v>
      </c>
      <c r="C16" s="13">
        <v>45267</v>
      </c>
      <c r="D16" s="13">
        <v>45238</v>
      </c>
      <c r="E16" s="13"/>
      <c r="F16" s="13"/>
      <c r="G16" s="1">
        <f t="shared" si="0"/>
        <v>-29</v>
      </c>
      <c r="H16" s="12">
        <f t="shared" si="1"/>
        <v>-95082.01</v>
      </c>
    </row>
    <row r="17" spans="1:8" x14ac:dyDescent="0.25">
      <c r="A17" s="19" t="s">
        <v>145</v>
      </c>
      <c r="B17" s="12">
        <v>165</v>
      </c>
      <c r="C17" s="13">
        <v>45267</v>
      </c>
      <c r="D17" s="13">
        <v>45238</v>
      </c>
      <c r="E17" s="13"/>
      <c r="F17" s="13"/>
      <c r="G17" s="1">
        <f t="shared" si="0"/>
        <v>-29</v>
      </c>
      <c r="H17" s="12">
        <f t="shared" si="1"/>
        <v>-4785</v>
      </c>
    </row>
    <row r="18" spans="1:8" x14ac:dyDescent="0.25">
      <c r="A18" s="19" t="s">
        <v>146</v>
      </c>
      <c r="B18" s="12">
        <v>293.64999999999998</v>
      </c>
      <c r="C18" s="13">
        <v>45268</v>
      </c>
      <c r="D18" s="13">
        <v>45238</v>
      </c>
      <c r="E18" s="13"/>
      <c r="F18" s="13"/>
      <c r="G18" s="1">
        <f t="shared" si="0"/>
        <v>-30</v>
      </c>
      <c r="H18" s="12">
        <f t="shared" si="1"/>
        <v>-8809.5</v>
      </c>
    </row>
    <row r="19" spans="1:8" x14ac:dyDescent="0.25">
      <c r="A19" s="19" t="s">
        <v>147</v>
      </c>
      <c r="B19" s="12">
        <v>1100</v>
      </c>
      <c r="C19" s="13">
        <v>45277</v>
      </c>
      <c r="D19" s="13">
        <v>45253</v>
      </c>
      <c r="E19" s="13"/>
      <c r="F19" s="13"/>
      <c r="G19" s="1">
        <f t="shared" si="0"/>
        <v>-24</v>
      </c>
      <c r="H19" s="12">
        <f t="shared" si="1"/>
        <v>-26400</v>
      </c>
    </row>
    <row r="20" spans="1:8" x14ac:dyDescent="0.25">
      <c r="A20" s="19" t="s">
        <v>148</v>
      </c>
      <c r="B20" s="12">
        <v>1700</v>
      </c>
      <c r="C20" s="13">
        <v>45280</v>
      </c>
      <c r="D20" s="13">
        <v>45261</v>
      </c>
      <c r="E20" s="13"/>
      <c r="F20" s="13"/>
      <c r="G20" s="1">
        <f t="shared" si="0"/>
        <v>-19</v>
      </c>
      <c r="H20" s="12">
        <f t="shared" si="1"/>
        <v>-32300</v>
      </c>
    </row>
    <row r="21" spans="1:8" x14ac:dyDescent="0.25">
      <c r="A21" s="19" t="s">
        <v>149</v>
      </c>
      <c r="B21" s="12">
        <v>250.83</v>
      </c>
      <c r="C21" s="13">
        <v>45288</v>
      </c>
      <c r="D21" s="13">
        <v>45261</v>
      </c>
      <c r="E21" s="13"/>
      <c r="F21" s="13"/>
      <c r="G21" s="1">
        <f t="shared" si="0"/>
        <v>-27</v>
      </c>
      <c r="H21" s="12">
        <f t="shared" si="1"/>
        <v>-6772.4100000000008</v>
      </c>
    </row>
    <row r="22" spans="1:8" x14ac:dyDescent="0.25">
      <c r="A22" s="19" t="s">
        <v>150</v>
      </c>
      <c r="B22" s="12">
        <v>118.13</v>
      </c>
      <c r="C22" s="13">
        <v>45288</v>
      </c>
      <c r="D22" s="13">
        <v>45261</v>
      </c>
      <c r="E22" s="13"/>
      <c r="F22" s="13"/>
      <c r="G22" s="1">
        <f t="shared" si="0"/>
        <v>-27</v>
      </c>
      <c r="H22" s="12">
        <f t="shared" si="1"/>
        <v>-3189.5099999999998</v>
      </c>
    </row>
    <row r="23" spans="1:8" x14ac:dyDescent="0.25">
      <c r="A23" s="19" t="s">
        <v>151</v>
      </c>
      <c r="B23" s="12">
        <v>445</v>
      </c>
      <c r="C23" s="13">
        <v>45288</v>
      </c>
      <c r="D23" s="13">
        <v>45261</v>
      </c>
      <c r="E23" s="13"/>
      <c r="F23" s="13"/>
      <c r="G23" s="1">
        <f t="shared" si="0"/>
        <v>-27</v>
      </c>
      <c r="H23" s="12">
        <f t="shared" si="1"/>
        <v>-12015</v>
      </c>
    </row>
    <row r="24" spans="1:8" x14ac:dyDescent="0.25">
      <c r="A24" s="19" t="s">
        <v>152</v>
      </c>
      <c r="B24" s="12">
        <v>84.04</v>
      </c>
      <c r="C24" s="13">
        <v>45288</v>
      </c>
      <c r="D24" s="13">
        <v>45261</v>
      </c>
      <c r="E24" s="13"/>
      <c r="F24" s="13"/>
      <c r="G24" s="1">
        <f t="shared" si="0"/>
        <v>-27</v>
      </c>
      <c r="H24" s="12">
        <f t="shared" si="1"/>
        <v>-2269.0800000000004</v>
      </c>
    </row>
    <row r="25" spans="1:8" x14ac:dyDescent="0.25">
      <c r="A25" s="19" t="s">
        <v>153</v>
      </c>
      <c r="B25" s="12">
        <v>132.72</v>
      </c>
      <c r="C25" s="13">
        <v>45288</v>
      </c>
      <c r="D25" s="13">
        <v>45261</v>
      </c>
      <c r="E25" s="13"/>
      <c r="F25" s="13"/>
      <c r="G25" s="1">
        <f t="shared" si="0"/>
        <v>-27</v>
      </c>
      <c r="H25" s="12">
        <f t="shared" si="1"/>
        <v>-3583.44</v>
      </c>
    </row>
    <row r="26" spans="1:8" x14ac:dyDescent="0.25">
      <c r="A26" s="19" t="s">
        <v>154</v>
      </c>
      <c r="B26" s="12">
        <v>127.8</v>
      </c>
      <c r="C26" s="13">
        <v>45288</v>
      </c>
      <c r="D26" s="13">
        <v>45261</v>
      </c>
      <c r="E26" s="13"/>
      <c r="F26" s="13"/>
      <c r="G26" s="1">
        <f t="shared" si="0"/>
        <v>-27</v>
      </c>
      <c r="H26" s="12">
        <f t="shared" si="1"/>
        <v>-3450.6</v>
      </c>
    </row>
    <row r="27" spans="1:8" x14ac:dyDescent="0.25">
      <c r="A27" s="19" t="s">
        <v>155</v>
      </c>
      <c r="B27" s="12">
        <v>560</v>
      </c>
      <c r="C27" s="13">
        <v>45291</v>
      </c>
      <c r="D27" s="13">
        <v>45261</v>
      </c>
      <c r="E27" s="13"/>
      <c r="F27" s="13"/>
      <c r="G27" s="1">
        <f t="shared" si="0"/>
        <v>-30</v>
      </c>
      <c r="H27" s="12">
        <f t="shared" si="1"/>
        <v>-16800</v>
      </c>
    </row>
    <row r="28" spans="1:8" x14ac:dyDescent="0.25">
      <c r="A28" s="19" t="s">
        <v>156</v>
      </c>
      <c r="B28" s="12">
        <v>68.989999999999995</v>
      </c>
      <c r="C28" s="13">
        <v>45290</v>
      </c>
      <c r="D28" s="13">
        <v>45261</v>
      </c>
      <c r="E28" s="13"/>
      <c r="F28" s="13"/>
      <c r="G28" s="1">
        <f t="shared" si="0"/>
        <v>-29</v>
      </c>
      <c r="H28" s="12">
        <f t="shared" si="1"/>
        <v>-2000.7099999999998</v>
      </c>
    </row>
    <row r="29" spans="1:8" x14ac:dyDescent="0.25">
      <c r="A29" s="19" t="s">
        <v>157</v>
      </c>
      <c r="B29" s="12">
        <v>163.31</v>
      </c>
      <c r="C29" s="13">
        <v>45290</v>
      </c>
      <c r="D29" s="13">
        <v>45261</v>
      </c>
      <c r="E29" s="13"/>
      <c r="F29" s="13"/>
      <c r="G29" s="1">
        <f t="shared" si="0"/>
        <v>-29</v>
      </c>
      <c r="H29" s="12">
        <f t="shared" si="1"/>
        <v>-4735.99</v>
      </c>
    </row>
    <row r="30" spans="1:8" x14ac:dyDescent="0.25">
      <c r="A30" s="19" t="s">
        <v>158</v>
      </c>
      <c r="B30" s="12">
        <v>297.76</v>
      </c>
      <c r="C30" s="13">
        <v>45295</v>
      </c>
      <c r="D30" s="13">
        <v>45266</v>
      </c>
      <c r="E30" s="13"/>
      <c r="F30" s="13"/>
      <c r="G30" s="1">
        <f t="shared" si="0"/>
        <v>-29</v>
      </c>
      <c r="H30" s="12">
        <f t="shared" si="1"/>
        <v>-8635.0399999999991</v>
      </c>
    </row>
    <row r="31" spans="1:8" x14ac:dyDescent="0.25">
      <c r="A31" s="19" t="s">
        <v>159</v>
      </c>
      <c r="B31" s="12">
        <v>70.510000000000005</v>
      </c>
      <c r="C31" s="13">
        <v>45295</v>
      </c>
      <c r="D31" s="13">
        <v>45266</v>
      </c>
      <c r="E31" s="13"/>
      <c r="F31" s="13"/>
      <c r="G31" s="1">
        <f t="shared" si="0"/>
        <v>-29</v>
      </c>
      <c r="H31" s="12">
        <f t="shared" si="1"/>
        <v>-2044.7900000000002</v>
      </c>
    </row>
    <row r="32" spans="1:8" x14ac:dyDescent="0.25">
      <c r="A32" s="19" t="s">
        <v>160</v>
      </c>
      <c r="B32" s="12">
        <v>364.4</v>
      </c>
      <c r="C32" s="13">
        <v>45296</v>
      </c>
      <c r="D32" s="13">
        <v>45266</v>
      </c>
      <c r="E32" s="13"/>
      <c r="F32" s="13"/>
      <c r="G32" s="1">
        <f t="shared" si="0"/>
        <v>-30</v>
      </c>
      <c r="H32" s="12">
        <f t="shared" si="1"/>
        <v>-10932</v>
      </c>
    </row>
    <row r="33" spans="1:8" x14ac:dyDescent="0.25">
      <c r="A33" s="19" t="s">
        <v>161</v>
      </c>
      <c r="B33" s="12">
        <v>244</v>
      </c>
      <c r="C33" s="13">
        <v>45301</v>
      </c>
      <c r="D33" s="13">
        <v>45273</v>
      </c>
      <c r="E33" s="13"/>
      <c r="F33" s="13"/>
      <c r="G33" s="1">
        <f t="shared" si="0"/>
        <v>-28</v>
      </c>
      <c r="H33" s="12">
        <f t="shared" si="1"/>
        <v>-6832</v>
      </c>
    </row>
    <row r="34" spans="1:8" x14ac:dyDescent="0.25">
      <c r="A34" s="19" t="s">
        <v>162</v>
      </c>
      <c r="B34" s="12">
        <v>913.34</v>
      </c>
      <c r="C34" s="13">
        <v>45297</v>
      </c>
      <c r="D34" s="13">
        <v>45273</v>
      </c>
      <c r="E34" s="13"/>
      <c r="F34" s="13"/>
      <c r="G34" s="1">
        <f t="shared" si="0"/>
        <v>-24</v>
      </c>
      <c r="H34" s="12">
        <f t="shared" si="1"/>
        <v>-21920.16</v>
      </c>
    </row>
    <row r="35" spans="1:8" x14ac:dyDescent="0.25">
      <c r="A35" s="19" t="s">
        <v>163</v>
      </c>
      <c r="B35" s="12">
        <v>11926.4</v>
      </c>
      <c r="C35" s="13">
        <v>45303</v>
      </c>
      <c r="D35" s="13">
        <v>45273</v>
      </c>
      <c r="E35" s="13"/>
      <c r="F35" s="13"/>
      <c r="G35" s="1">
        <f t="shared" si="0"/>
        <v>-30</v>
      </c>
      <c r="H35" s="12">
        <f t="shared" si="1"/>
        <v>-357792</v>
      </c>
    </row>
    <row r="36" spans="1:8" x14ac:dyDescent="0.25">
      <c r="A36" s="19" t="s">
        <v>164</v>
      </c>
      <c r="B36" s="12">
        <v>2817</v>
      </c>
      <c r="C36" s="13">
        <v>45303</v>
      </c>
      <c r="D36" s="13">
        <v>45273</v>
      </c>
      <c r="E36" s="13"/>
      <c r="F36" s="13"/>
      <c r="G36" s="1">
        <f t="shared" si="0"/>
        <v>-30</v>
      </c>
      <c r="H36" s="12">
        <f t="shared" si="1"/>
        <v>-84510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2024-01-26T12:23:23Z</dcterms:modified>
</cp:coreProperties>
</file>